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Tables/pivotTable2.xml" ContentType="application/vnd.openxmlformats-officedocument.spreadsheetml.pivotTable+xml"/>
  <Override PartName="/xl/worksheets/sheet1.xml" ContentType="application/vnd.openxmlformats-officedocument.spreadsheetml.worksheet+xml"/>
  <Override PartName="/xl/charts/style1.xml" ContentType="application/vnd.ms-office.chartstyl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harts/colors1.xml" ContentType="application/vnd.ms-office.chartcolorstyl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2.xml" ContentType="application/vnd.openxmlformats-officedocument.spreadsheetml.tabl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apparker\2_External TRM Work\Missouri\Climate\"/>
    </mc:Choice>
  </mc:AlternateContent>
  <bookViews>
    <workbookView xWindow="0" yWindow="0" windowWidth="20490" windowHeight="9045"/>
  </bookViews>
  <sheets>
    <sheet name="Representative Weather Stations" sheetId="5" r:id="rId1"/>
    <sheet name="MO TRM Weather Data" sheetId="1" r:id="rId2"/>
    <sheet name="Coordinates" sheetId="4" r:id="rId3"/>
    <sheet name="Average Deg Days" sheetId="3" r:id="rId4"/>
  </sheets>
  <calcPr calcId="152511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7" i="1" l="1"/>
  <c r="O45" i="1"/>
  <c r="P59" i="1"/>
  <c r="P26" i="1"/>
  <c r="O71" i="1"/>
  <c r="O5" i="1"/>
  <c r="P24" i="1"/>
  <c r="O6" i="1"/>
  <c r="P76" i="1"/>
  <c r="P12" i="1"/>
  <c r="O64" i="1"/>
  <c r="P18" i="1"/>
  <c r="P32" i="1"/>
  <c r="O46" i="1"/>
  <c r="P46" i="1"/>
  <c r="O62" i="1"/>
  <c r="O37" i="1"/>
  <c r="O49" i="1"/>
  <c r="O21" i="1"/>
  <c r="O17" i="1"/>
  <c r="P25" i="1"/>
  <c r="P64" i="1"/>
  <c r="O3" i="1"/>
  <c r="O52" i="1"/>
  <c r="O34" i="1"/>
  <c r="P21" i="1"/>
  <c r="O32" i="1"/>
  <c r="P41" i="1"/>
  <c r="P39" i="1"/>
  <c r="O15" i="1"/>
  <c r="O23" i="1"/>
  <c r="P63" i="1"/>
  <c r="P8" i="1"/>
  <c r="O19" i="1"/>
  <c r="O79" i="1"/>
  <c r="P19" i="1"/>
  <c r="O67" i="1"/>
  <c r="O13" i="1"/>
  <c r="P60" i="1"/>
  <c r="P49" i="1"/>
  <c r="O66" i="1"/>
  <c r="O25" i="1"/>
  <c r="P65" i="1"/>
  <c r="P45" i="1"/>
  <c r="O51" i="1"/>
  <c r="P42" i="1"/>
  <c r="P71" i="1"/>
  <c r="P44" i="1"/>
  <c r="O14" i="1"/>
  <c r="O31" i="1"/>
  <c r="O41" i="1"/>
  <c r="P78" i="1"/>
  <c r="O16" i="1"/>
  <c r="O65" i="1"/>
  <c r="P28" i="1"/>
  <c r="P40" i="1"/>
  <c r="O39" i="1"/>
  <c r="O76" i="1"/>
  <c r="P36" i="1"/>
  <c r="O70" i="1"/>
  <c r="O24" i="1"/>
  <c r="O69" i="1"/>
  <c r="O78" i="1"/>
  <c r="O36" i="1"/>
  <c r="P73" i="1"/>
  <c r="O53" i="1"/>
  <c r="P54" i="1"/>
  <c r="P68" i="1"/>
  <c r="O18" i="1"/>
  <c r="P52" i="1"/>
  <c r="P2" i="1"/>
  <c r="O48" i="1"/>
  <c r="O68" i="1"/>
  <c r="P51" i="1"/>
  <c r="O77" i="1"/>
  <c r="P3" i="1"/>
  <c r="O75" i="1"/>
  <c r="O60" i="1"/>
  <c r="O27" i="1"/>
  <c r="P82" i="1"/>
  <c r="P31" i="1"/>
  <c r="P80" i="1"/>
  <c r="O80" i="1"/>
  <c r="P43" i="1"/>
  <c r="P72" i="1"/>
  <c r="O12" i="1"/>
  <c r="P55" i="1"/>
  <c r="O26" i="1"/>
  <c r="P69" i="1"/>
  <c r="P13" i="1"/>
  <c r="O72" i="1"/>
  <c r="P62" i="1"/>
  <c r="P66" i="1"/>
  <c r="O63" i="1"/>
  <c r="O59" i="1"/>
  <c r="P7" i="1"/>
  <c r="O40" i="1"/>
  <c r="P14" i="1"/>
  <c r="P57" i="1"/>
  <c r="P77" i="1"/>
  <c r="O55" i="1"/>
  <c r="O9" i="1"/>
  <c r="P10" i="1"/>
  <c r="O58" i="1"/>
  <c r="O81" i="1"/>
  <c r="O2" i="1"/>
  <c r="P15" i="1"/>
  <c r="O35" i="1"/>
  <c r="O47" i="1"/>
  <c r="P17" i="1"/>
  <c r="P9" i="1"/>
  <c r="O42" i="1"/>
  <c r="O10" i="1"/>
  <c r="P16" i="1"/>
  <c r="O29" i="1"/>
  <c r="P81" i="1"/>
  <c r="O74" i="1"/>
  <c r="P83" i="1"/>
  <c r="O83" i="1"/>
  <c r="P35" i="1"/>
  <c r="P30" i="1"/>
  <c r="P22" i="1"/>
  <c r="P79" i="1"/>
  <c r="O7" i="1"/>
  <c r="P74" i="1"/>
  <c r="P48" i="1"/>
  <c r="O54" i="1"/>
  <c r="P29" i="1"/>
  <c r="P33" i="1"/>
  <c r="O22" i="1"/>
  <c r="O30" i="1"/>
  <c r="O43" i="1"/>
  <c r="P23" i="1"/>
  <c r="P50" i="1"/>
  <c r="O73" i="1"/>
  <c r="P4" i="1"/>
  <c r="O28" i="1"/>
  <c r="O44" i="1"/>
  <c r="O33" i="1"/>
  <c r="P56" i="1"/>
  <c r="O56" i="1"/>
  <c r="O38" i="1"/>
  <c r="O4" i="1"/>
  <c r="P53" i="1"/>
  <c r="P61" i="1"/>
  <c r="O57" i="1"/>
  <c r="O11" i="1"/>
  <c r="O50" i="1"/>
  <c r="P6" i="1"/>
  <c r="P5" i="1"/>
  <c r="P20" i="1"/>
  <c r="P11" i="1"/>
  <c r="P27" i="1"/>
  <c r="O61" i="1"/>
  <c r="O82" i="1"/>
  <c r="P75" i="1"/>
  <c r="P58" i="1"/>
  <c r="O20" i="1"/>
  <c r="P37" i="1"/>
  <c r="P47" i="1"/>
  <c r="P34" i="1"/>
  <c r="P38" i="1"/>
  <c r="P70" i="1"/>
  <c r="O8" i="1"/>
</calcChain>
</file>

<file path=xl/sharedStrings.xml><?xml version="1.0" encoding="utf-8"?>
<sst xmlns="http://schemas.openxmlformats.org/spreadsheetml/2006/main" count="441" uniqueCount="139">
  <si>
    <t>Station/Description</t>
  </si>
  <si>
    <t>Type</t>
  </si>
  <si>
    <t>WMO #</t>
  </si>
  <si>
    <t>Complete/Incomplete</t>
  </si>
  <si>
    <t>Latitude</t>
  </si>
  <si>
    <t>Longitude</t>
  </si>
  <si>
    <t>Elevation</t>
  </si>
  <si>
    <t>Time Zone</t>
  </si>
  <si>
    <t>Cape-Girardeau-Muni-AP</t>
  </si>
  <si>
    <t>TMY3</t>
  </si>
  <si>
    <t>Complete</t>
  </si>
  <si>
    <t>Columbia-Rgnl-AP</t>
  </si>
  <si>
    <t>Farmington</t>
  </si>
  <si>
    <t>Jefferson-City-Mem</t>
  </si>
  <si>
    <t>Joplin-Muni-AP</t>
  </si>
  <si>
    <t>Kaiser-Mem(AWOS)</t>
  </si>
  <si>
    <t>Kansas-City-Downtown-AP</t>
  </si>
  <si>
    <t>Kansas-City-IAP</t>
  </si>
  <si>
    <t>Kirksville-Rgnl-AP</t>
  </si>
  <si>
    <t>Partial Jan to Jun</t>
  </si>
  <si>
    <t>Poplar-Bluff(AMOS)</t>
  </si>
  <si>
    <t>Partial Feb to Apr</t>
  </si>
  <si>
    <t>Spirit-Of-St-Louis-AP</t>
  </si>
  <si>
    <t>Springfield-Rgnl-AP</t>
  </si>
  <si>
    <t>St-Joseph-Rosecrans-Mem</t>
  </si>
  <si>
    <t>Partial Feb to Dec</t>
  </si>
  <si>
    <t>St-Louis-Lambert-IAP</t>
  </si>
  <si>
    <t>Vichy-Rolla-Natl-AP</t>
  </si>
  <si>
    <t>Whiteman-AFB</t>
  </si>
  <si>
    <t># of Records/Month</t>
  </si>
  <si>
    <t>Algona</t>
  </si>
  <si>
    <t>Atlantic</t>
  </si>
  <si>
    <t>Boone-Muni</t>
  </si>
  <si>
    <t>Burlington-Muni-AP</t>
  </si>
  <si>
    <t>Carroll</t>
  </si>
  <si>
    <t>Cedar-Rapids-Muni-AP</t>
  </si>
  <si>
    <t>Chariton</t>
  </si>
  <si>
    <t>Charles-City</t>
  </si>
  <si>
    <t>Clarinda</t>
  </si>
  <si>
    <t>Clinton-Muni(AWOS)</t>
  </si>
  <si>
    <t>Council-Bluffs</t>
  </si>
  <si>
    <t>Creston</t>
  </si>
  <si>
    <t>Decorah-Muni</t>
  </si>
  <si>
    <t>Denison-Muni-AP</t>
  </si>
  <si>
    <t>Des-Moines-IAP</t>
  </si>
  <si>
    <t>Dubuque-Rgnl-AP</t>
  </si>
  <si>
    <t>Estherville-Muni</t>
  </si>
  <si>
    <t>Fairfield-Muni-AP</t>
  </si>
  <si>
    <t>Fort-Dodge(AWOS)</t>
  </si>
  <si>
    <t>Fort-Madison</t>
  </si>
  <si>
    <t>Keokuk-Muni</t>
  </si>
  <si>
    <t>Knoxville</t>
  </si>
  <si>
    <t>Le-Mars</t>
  </si>
  <si>
    <t>Mason-City-Muni-AP</t>
  </si>
  <si>
    <t>Monticello-Muni</t>
  </si>
  <si>
    <t>Muscatine</t>
  </si>
  <si>
    <t>Newton-Muni</t>
  </si>
  <si>
    <t>Oelwen</t>
  </si>
  <si>
    <t>Orange-City</t>
  </si>
  <si>
    <t>Ottumwa-Industrial-AP</t>
  </si>
  <si>
    <t>Red-Oak</t>
  </si>
  <si>
    <t>Sheldon</t>
  </si>
  <si>
    <t>Shenandoah-Muni</t>
  </si>
  <si>
    <t>Sioux-City-Sioux-Gateway-AP</t>
  </si>
  <si>
    <t>Spencer</t>
  </si>
  <si>
    <t>Storm-Lake</t>
  </si>
  <si>
    <t>Washington</t>
  </si>
  <si>
    <t>Waterloo-Muni-AP</t>
  </si>
  <si>
    <t>Webster-City-Muni</t>
  </si>
  <si>
    <t>State</t>
  </si>
  <si>
    <t>MO</t>
  </si>
  <si>
    <t>IA</t>
  </si>
  <si>
    <t>Ainsworth-Muni-AP</t>
  </si>
  <si>
    <t>Alliance-Muni-AP</t>
  </si>
  <si>
    <t>Beatrice-Muni-AP</t>
  </si>
  <si>
    <t>Bellevue-Offutt-AFB</t>
  </si>
  <si>
    <t>Brewster-Fld-AP</t>
  </si>
  <si>
    <t>Broken-Bow-Muni</t>
  </si>
  <si>
    <t>Chadron-Muni-AP</t>
  </si>
  <si>
    <t>Columbus-Muni</t>
  </si>
  <si>
    <t>Falls-City-Brenner</t>
  </si>
  <si>
    <t>Fremont-Muni-AP</t>
  </si>
  <si>
    <t>Grand-Is-Central-Ne-Rgnl-AP</t>
  </si>
  <si>
    <t>Hastings-Muni-AP</t>
  </si>
  <si>
    <t>Imperial-FAA-AP</t>
  </si>
  <si>
    <t>Kearney-Muni</t>
  </si>
  <si>
    <t>Lincoln-Muni-AP</t>
  </si>
  <si>
    <t>McCook-Rgnl</t>
  </si>
  <si>
    <t>Norfolk-Karl-Stefan-Mem-AP</t>
  </si>
  <si>
    <t>North-Platte-Rgnl-AP</t>
  </si>
  <si>
    <t>O'neill-Baker-Field</t>
  </si>
  <si>
    <t>Partial Jan to Jul</t>
  </si>
  <si>
    <t>Omaha</t>
  </si>
  <si>
    <t>Omaha-Eppley-Airfld</t>
  </si>
  <si>
    <t>Ord-Sharp-Field</t>
  </si>
  <si>
    <t>Scottsbluff-Heilig-Field</t>
  </si>
  <si>
    <t>Sidney-Muni-AP</t>
  </si>
  <si>
    <t>Tekamah(ASOS)</t>
  </si>
  <si>
    <t>Valentine-Miller-Field</t>
  </si>
  <si>
    <t>NE</t>
  </si>
  <si>
    <t>Use?</t>
  </si>
  <si>
    <t>HDD65</t>
  </si>
  <si>
    <t>CDD65</t>
  </si>
  <si>
    <t>City</t>
  </si>
  <si>
    <t>Fort Leonard Wood</t>
  </si>
  <si>
    <t>WAYNESVILLE-RGNL-AP</t>
  </si>
  <si>
    <t>Columbia</t>
  </si>
  <si>
    <t>Burlington</t>
  </si>
  <si>
    <t>Keokuk</t>
  </si>
  <si>
    <t>Beatrice</t>
  </si>
  <si>
    <t>Cape Girardeau</t>
  </si>
  <si>
    <t>Jefferson City</t>
  </si>
  <si>
    <t>Joplin Muni</t>
  </si>
  <si>
    <t>Kansas City</t>
  </si>
  <si>
    <t>St Louis</t>
  </si>
  <si>
    <t>Fort Madison</t>
  </si>
  <si>
    <t>Falls City</t>
  </si>
  <si>
    <t>Chesterfield</t>
  </si>
  <si>
    <t xml:space="preserve">Springfield </t>
  </si>
  <si>
    <t>Vichy / Rolla</t>
  </si>
  <si>
    <t>Knob Noster</t>
  </si>
  <si>
    <t xml:space="preserve">Shenandoah </t>
  </si>
  <si>
    <t xml:space="preserve">Lincoln </t>
  </si>
  <si>
    <t>Average of HDD65</t>
  </si>
  <si>
    <t>Average of CDD65</t>
  </si>
  <si>
    <t>Dif HDD</t>
  </si>
  <si>
    <t>Dif CDD</t>
  </si>
  <si>
    <t>Row Labels</t>
  </si>
  <si>
    <t>Grand Total</t>
  </si>
  <si>
    <t>(Multiple Items)</t>
  </si>
  <si>
    <t>Region</t>
  </si>
  <si>
    <t>S</t>
  </si>
  <si>
    <t>NW</t>
  </si>
  <si>
    <t>SE</t>
  </si>
  <si>
    <t>SW</t>
  </si>
  <si>
    <t xml:space="preserve">Kaiser </t>
  </si>
  <si>
    <t>Zone File</t>
  </si>
  <si>
    <t>Avg</t>
  </si>
  <si>
    <t>Water Main Temps (AVG)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</si>
</sst>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9" fontId="0" fillId="0" borderId="0" xfId="1" applyFont="1"/>
    <xf numFmtId="9" fontId="0" fillId="0" borderId="0" xfId="0" applyNumberFormat="1"/>
    <xf numFmtId="9" fontId="0" fillId="0" borderId="0" xfId="1" applyNumberFormat="1" applyFont="1"/>
    <xf numFmtId="0" fontId="0" fillId="3" borderId="0" xfId="0" applyFill="1"/>
    <xf numFmtId="9" fontId="0" fillId="3" borderId="0" xfId="1" applyFont="1" applyFill="1"/>
    <xf numFmtId="9" fontId="0" fillId="3" borderId="0" xfId="1" applyNumberFormat="1" applyFont="1" applyFill="1"/>
    <xf numFmtId="0" fontId="0" fillId="0" borderId="0" xfId="1" applyNumberFormat="1" applyFont="1"/>
    <xf numFmtId="0" fontId="0" fillId="4" borderId="0" xfId="0" applyFill="1"/>
    <xf numFmtId="9" fontId="0" fillId="4" borderId="0" xfId="1" applyFont="1" applyFill="1"/>
    <xf numFmtId="9" fontId="0" fillId="4" borderId="0" xfId="1" applyNumberFormat="1" applyFont="1" applyFill="1"/>
    <xf numFmtId="0" fontId="0" fillId="4" borderId="0" xfId="1" applyNumberFormat="1" applyFont="1" applyFill="1"/>
    <xf numFmtId="0" fontId="0" fillId="3" borderId="0" xfId="1" applyNumberFormat="1" applyFont="1" applyFill="1"/>
    <xf numFmtId="0" fontId="0" fillId="0" borderId="3" xfId="0" applyFont="1" applyFill="1" applyBorder="1"/>
    <xf numFmtId="9" fontId="0" fillId="0" borderId="3" xfId="1" applyNumberFormat="1" applyFont="1" applyFill="1" applyBorder="1"/>
    <xf numFmtId="0" fontId="2" fillId="2" borderId="1" xfId="0" applyFont="1" applyFill="1" applyBorder="1"/>
    <xf numFmtId="0" fontId="0" fillId="0" borderId="2" xfId="0" applyFont="1" applyFill="1" applyBorder="1"/>
    <xf numFmtId="9" fontId="0" fillId="0" borderId="2" xfId="1" applyNumberFormat="1" applyFont="1" applyFill="1" applyBorder="1"/>
    <xf numFmtId="0" fontId="4" fillId="2" borderId="1" xfId="0" applyFont="1" applyFill="1" applyBorder="1"/>
    <xf numFmtId="164" fontId="3" fillId="5" borderId="1" xfId="1" applyNumberFormat="1" applyFont="1" applyFill="1" applyBorder="1"/>
    <xf numFmtId="164" fontId="3" fillId="5" borderId="3" xfId="1" applyNumberFormat="1" applyFont="1" applyFill="1" applyBorder="1"/>
    <xf numFmtId="164" fontId="3" fillId="5" borderId="2" xfId="1" applyNumberFormat="1" applyFont="1" applyFill="1" applyBorder="1"/>
  </cellXfs>
  <cellStyles count="2">
    <cellStyle name="Normal" xfId="0" builtinId="0"/>
    <cellStyle name="Percent" xfId="1" builtinId="5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rgb="FFFFFF00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numFmt numFmtId="13" formatCode="0%"/>
    </dxf>
    <dxf>
      <numFmt numFmtId="13" formatCode="0%"/>
    </dxf>
    <dxf>
      <numFmt numFmtId="13" formatCode="0%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[Water Main Temps.xlsx]Coordinates!PivotTable2</c:name>
    <c:fmtId val="0"/>
  </c:pivotSource>
  <c:chart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Coordinates!$B$4</c:f>
              <c:strCache>
                <c:ptCount val="1"/>
                <c:pt idx="0">
                  <c:v>Average of CDD65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Coordinates!$A$5:$A$23</c:f>
              <c:strCache>
                <c:ptCount val="18"/>
                <c:pt idx="0">
                  <c:v>37.15</c:v>
                </c:pt>
                <c:pt idx="1">
                  <c:v>37.233</c:v>
                </c:pt>
                <c:pt idx="2">
                  <c:v>37.75</c:v>
                </c:pt>
                <c:pt idx="3">
                  <c:v>37.767</c:v>
                </c:pt>
                <c:pt idx="4">
                  <c:v>38.1</c:v>
                </c:pt>
                <c:pt idx="5">
                  <c:v>38.583</c:v>
                </c:pt>
                <c:pt idx="6">
                  <c:v>38.65</c:v>
                </c:pt>
                <c:pt idx="7">
                  <c:v>38.717</c:v>
                </c:pt>
                <c:pt idx="8">
                  <c:v>38.75</c:v>
                </c:pt>
                <c:pt idx="9">
                  <c:v>38.817</c:v>
                </c:pt>
                <c:pt idx="10">
                  <c:v>39.3</c:v>
                </c:pt>
                <c:pt idx="11">
                  <c:v>40.083</c:v>
                </c:pt>
                <c:pt idx="12">
                  <c:v>40.3</c:v>
                </c:pt>
                <c:pt idx="13">
                  <c:v>40.467</c:v>
                </c:pt>
                <c:pt idx="14">
                  <c:v>40.667</c:v>
                </c:pt>
                <c:pt idx="15">
                  <c:v>40.717</c:v>
                </c:pt>
                <c:pt idx="16">
                  <c:v>40.75</c:v>
                </c:pt>
                <c:pt idx="17">
                  <c:v>40.833</c:v>
                </c:pt>
              </c:strCache>
            </c:strRef>
          </c:cat>
          <c:val>
            <c:numRef>
              <c:f>Coordinates!$B$5:$B$23</c:f>
              <c:numCache>
                <c:formatCode>General</c:formatCode>
                <c:ptCount val="18"/>
                <c:pt idx="0">
                  <c:v>1952</c:v>
                </c:pt>
                <c:pt idx="1">
                  <c:v>1298</c:v>
                </c:pt>
                <c:pt idx="2">
                  <c:v>1482</c:v>
                </c:pt>
                <c:pt idx="3">
                  <c:v>1166</c:v>
                </c:pt>
                <c:pt idx="4">
                  <c:v>1521</c:v>
                </c:pt>
                <c:pt idx="5">
                  <c:v>1470</c:v>
                </c:pt>
                <c:pt idx="6">
                  <c:v>1361</c:v>
                </c:pt>
                <c:pt idx="7">
                  <c:v>1328</c:v>
                </c:pt>
                <c:pt idx="8">
                  <c:v>1569</c:v>
                </c:pt>
                <c:pt idx="9">
                  <c:v>1191</c:v>
                </c:pt>
                <c:pt idx="10">
                  <c:v>1321</c:v>
                </c:pt>
                <c:pt idx="11">
                  <c:v>1040</c:v>
                </c:pt>
                <c:pt idx="12">
                  <c:v>1134</c:v>
                </c:pt>
                <c:pt idx="13">
                  <c:v>1211</c:v>
                </c:pt>
                <c:pt idx="14">
                  <c:v>1153</c:v>
                </c:pt>
                <c:pt idx="15">
                  <c:v>1315</c:v>
                </c:pt>
                <c:pt idx="16">
                  <c:v>1263</c:v>
                </c:pt>
                <c:pt idx="17">
                  <c:v>1228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Coordinates!$C$4</c:f>
              <c:strCache>
                <c:ptCount val="1"/>
                <c:pt idx="0">
                  <c:v>Average of HDD65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Coordinates!$A$5:$A$23</c:f>
              <c:strCache>
                <c:ptCount val="18"/>
                <c:pt idx="0">
                  <c:v>37.15</c:v>
                </c:pt>
                <c:pt idx="1">
                  <c:v>37.233</c:v>
                </c:pt>
                <c:pt idx="2">
                  <c:v>37.75</c:v>
                </c:pt>
                <c:pt idx="3">
                  <c:v>37.767</c:v>
                </c:pt>
                <c:pt idx="4">
                  <c:v>38.1</c:v>
                </c:pt>
                <c:pt idx="5">
                  <c:v>38.583</c:v>
                </c:pt>
                <c:pt idx="6">
                  <c:v>38.65</c:v>
                </c:pt>
                <c:pt idx="7">
                  <c:v>38.717</c:v>
                </c:pt>
                <c:pt idx="8">
                  <c:v>38.75</c:v>
                </c:pt>
                <c:pt idx="9">
                  <c:v>38.817</c:v>
                </c:pt>
                <c:pt idx="10">
                  <c:v>39.3</c:v>
                </c:pt>
                <c:pt idx="11">
                  <c:v>40.083</c:v>
                </c:pt>
                <c:pt idx="12">
                  <c:v>40.3</c:v>
                </c:pt>
                <c:pt idx="13">
                  <c:v>40.467</c:v>
                </c:pt>
                <c:pt idx="14">
                  <c:v>40.667</c:v>
                </c:pt>
                <c:pt idx="15">
                  <c:v>40.717</c:v>
                </c:pt>
                <c:pt idx="16">
                  <c:v>40.75</c:v>
                </c:pt>
                <c:pt idx="17">
                  <c:v>40.833</c:v>
                </c:pt>
              </c:strCache>
            </c:strRef>
          </c:cat>
          <c:val>
            <c:numRef>
              <c:f>Coordinates!$C$5:$C$23</c:f>
              <c:numCache>
                <c:formatCode>General</c:formatCode>
                <c:ptCount val="18"/>
                <c:pt idx="0">
                  <c:v>3665</c:v>
                </c:pt>
                <c:pt idx="1">
                  <c:v>4565.5</c:v>
                </c:pt>
                <c:pt idx="2">
                  <c:v>4715</c:v>
                </c:pt>
                <c:pt idx="3">
                  <c:v>4543</c:v>
                </c:pt>
                <c:pt idx="4">
                  <c:v>4629</c:v>
                </c:pt>
                <c:pt idx="5">
                  <c:v>4487</c:v>
                </c:pt>
                <c:pt idx="6">
                  <c:v>4321</c:v>
                </c:pt>
                <c:pt idx="7">
                  <c:v>4818</c:v>
                </c:pt>
                <c:pt idx="8">
                  <c:v>4843</c:v>
                </c:pt>
                <c:pt idx="9">
                  <c:v>5297</c:v>
                </c:pt>
                <c:pt idx="10">
                  <c:v>5444</c:v>
                </c:pt>
                <c:pt idx="11">
                  <c:v>5783</c:v>
                </c:pt>
                <c:pt idx="12">
                  <c:v>5644</c:v>
                </c:pt>
                <c:pt idx="13">
                  <c:v>5483</c:v>
                </c:pt>
                <c:pt idx="14">
                  <c:v>5270</c:v>
                </c:pt>
                <c:pt idx="15">
                  <c:v>6058</c:v>
                </c:pt>
                <c:pt idx="16">
                  <c:v>6220</c:v>
                </c:pt>
                <c:pt idx="17">
                  <c:v>5882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2152"/>
        <c:axId val="235992536"/>
      </c:lineChart>
      <c:catAx>
        <c:axId val="235992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5992536"/>
        <c:crosses val="autoZero"/>
        <c:auto val="1"/>
        <c:lblAlgn val="ctr"/>
        <c:lblOffset val="100"/>
        <c:noMultiLvlLbl val="0"/>
      </c:catAx>
      <c:valAx>
        <c:axId val="235992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5992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523875</xdr:colOff>
      <xdr:row>5</xdr:row>
      <xdr:rowOff>23812</xdr:rowOff>
    </xdr:from>
    <xdr:to>
      <xdr:col>13</xdr:col>
      <xdr:colOff>219075</xdr:colOff>
      <xdr:row>19</xdr:row>
      <xdr:rowOff>100012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raig Simmons" refreshedDate="42486.631127546294" createdVersion="5" refreshedVersion="5" minRefreshableVersion="3" recordCount="82">
  <cacheSource type="worksheet">
    <worksheetSource name="Table1"/>
  </cacheSource>
  <cacheFields count="18">
    <cacheField name="State" numFmtId="0">
      <sharedItems/>
    </cacheField>
    <cacheField name="City" numFmtId="0">
      <sharedItems containsBlank="1" count="22">
        <s v="Burlington"/>
        <s v="Joplin Muni"/>
        <s v="Chesterfield"/>
        <s v="Jefferson City"/>
        <s v="Fort Madison"/>
        <s v="Farmington"/>
        <s v="Springfield "/>
        <s v="Lincoln "/>
        <s v="Fort Leonard Wood"/>
        <m/>
        <s v="Cape Girardeau"/>
        <s v="St Louis"/>
        <s v="Kaiser "/>
        <s v="Columbia"/>
        <s v="Kansas City"/>
        <s v="Keokuk"/>
        <s v="Beatrice"/>
        <s v="Vichy / Rolla"/>
        <s v="Falls City"/>
        <s v="Knob Noster"/>
        <s v="Clarinda"/>
        <s v="Shenandoah "/>
      </sharedItems>
    </cacheField>
    <cacheField name="Station/Description" numFmtId="0">
      <sharedItems count="82">
        <s v="Burlington-Muni-AP"/>
        <s v="Joplin-Muni-AP"/>
        <s v="Spirit-Of-St-Louis-AP"/>
        <s v="Jefferson-City-Mem"/>
        <s v="Fort-Madison"/>
        <s v="Farmington"/>
        <s v="Springfield-Rgnl-AP"/>
        <s v="Lincoln-Muni-AP"/>
        <s v="WAYNESVILLE-RGNL-AP"/>
        <s v="Kirksville-Rgnl-AP"/>
        <s v="Poplar-Bluff(AMOS)"/>
        <s v="Cape-Girardeau-Muni-AP"/>
        <s v="St-Louis-Lambert-IAP"/>
        <s v="St-Joseph-Rosecrans-Mem"/>
        <s v="Kaiser-Mem(AWOS)"/>
        <s v="Columbia-Rgnl-AP"/>
        <s v="Kansas-City-IAP"/>
        <s v="Algona"/>
        <s v="Atlantic"/>
        <s v="Boone-Muni"/>
        <s v="Keokuk-Muni"/>
        <s v="Carroll"/>
        <s v="Cedar-Rapids-Muni-AP"/>
        <s v="Chariton"/>
        <s v="Charles-City"/>
        <s v="Beatrice-Muni-AP"/>
        <s v="Clinton-Muni(AWOS)"/>
        <s v="Council-Bluffs"/>
        <s v="Creston"/>
        <s v="Decorah-Muni"/>
        <s v="Denison-Muni-AP"/>
        <s v="Des-Moines-IAP"/>
        <s v="Dubuque-Rgnl-AP"/>
        <s v="Estherville-Muni"/>
        <s v="Fairfield-Muni-AP"/>
        <s v="Fort-Dodge(AWOS)"/>
        <s v="Vichy-Rolla-Natl-AP"/>
        <s v="Falls-City-Brenner"/>
        <s v="Knoxville"/>
        <s v="Le-Mars"/>
        <s v="Mason-City-Muni-AP"/>
        <s v="Monticello-Muni"/>
        <s v="Muscatine"/>
        <s v="Newton-Muni"/>
        <s v="Oelwen"/>
        <s v="Orange-City"/>
        <s v="Ottumwa-Industrial-AP"/>
        <s v="Red-Oak"/>
        <s v="Sheldon"/>
        <s v="Whiteman-AFB"/>
        <s v="Sioux-City-Sioux-Gateway-AP"/>
        <s v="Spencer"/>
        <s v="Storm-Lake"/>
        <s v="Washington"/>
        <s v="Waterloo-Muni-AP"/>
        <s v="Webster-City-Muni"/>
        <s v="Ainsworth-Muni-AP"/>
        <s v="Alliance-Muni-AP"/>
        <s v="Clarinda"/>
        <s v="Bellevue-Offutt-AFB"/>
        <s v="Brewster-Fld-AP"/>
        <s v="Broken-Bow-Muni"/>
        <s v="Chadron-Muni-AP"/>
        <s v="Columbus-Muni"/>
        <s v="Kansas-City-Downtown-AP"/>
        <s v="Fremont-Muni-AP"/>
        <s v="Grand-Is-Central-Ne-Rgnl-AP"/>
        <s v="Hastings-Muni-AP"/>
        <s v="Imperial-FAA-AP"/>
        <s v="Kearney-Muni"/>
        <s v="Shenandoah-Muni"/>
        <s v="McCook-Rgnl"/>
        <s v="Norfolk-Karl-Stefan-Mem-AP"/>
        <s v="North-Platte-Rgnl-AP"/>
        <s v="O'neill-Baker-Field"/>
        <s v="Omaha"/>
        <s v="Omaha-Eppley-Airfld"/>
        <s v="Ord-Sharp-Field"/>
        <s v="Scottsbluff-Heilig-Field"/>
        <s v="Sidney-Muni-AP"/>
        <s v="Tekamah(ASOS)"/>
        <s v="Valentine-Miller-Field"/>
      </sharedItems>
    </cacheField>
    <cacheField name="Type" numFmtId="0">
      <sharedItems/>
    </cacheField>
    <cacheField name="WMO #" numFmtId="0">
      <sharedItems containsSemiMixedTypes="0" containsString="0" containsNumber="1" containsInteger="1" minValue="723300" maxValue="726500"/>
    </cacheField>
    <cacheField name="Complete/Incomplete" numFmtId="0">
      <sharedItems/>
    </cacheField>
    <cacheField name="# of Records/Month" numFmtId="0">
      <sharedItems containsSemiMixedTypes="0" containsString="0" containsNumber="1" containsInteger="1" minValue="268" maxValue="730"/>
    </cacheField>
    <cacheField name="Latitude" numFmtId="0">
      <sharedItems containsSemiMixedTypes="0" containsString="0" containsNumber="1" minValue="36.767000000000003" maxValue="43.4" count="72">
        <n v="40.783000000000001"/>
        <n v="37.15"/>
        <n v="38.65"/>
        <n v="38.582999999999998"/>
        <n v="40.667000000000002"/>
        <n v="37.767000000000003"/>
        <n v="37.232999999999997"/>
        <n v="40.832999999999998"/>
        <n v="37.75"/>
        <n v="40.1"/>
        <n v="36.767000000000003"/>
        <n v="38.75"/>
        <n v="39.767000000000003"/>
        <n v="38.1"/>
        <n v="38.817"/>
        <n v="39.299999999999997"/>
        <n v="43.082999999999998"/>
        <n v="41.4"/>
        <n v="42.05"/>
        <n v="40.466999999999999"/>
        <n v="41.883000000000003"/>
        <n v="41.033000000000001"/>
        <n v="43.067"/>
        <n v="40.299999999999997"/>
        <n v="41.832999999999998"/>
        <n v="41.267000000000003"/>
        <n v="41.017000000000003"/>
        <n v="43.283000000000001"/>
        <n v="41.982999999999997"/>
        <n v="41.533000000000001"/>
        <n v="42.4"/>
        <n v="43.4"/>
        <n v="41.05"/>
        <n v="42.55"/>
        <n v="38.133000000000003"/>
        <n v="40.082999999999998"/>
        <n v="41.3"/>
        <n v="42.783000000000001"/>
        <n v="43.15"/>
        <n v="42.232999999999997"/>
        <n v="41.366999999999997"/>
        <n v="41.683"/>
        <n v="42.683"/>
        <n v="42.982999999999997"/>
        <n v="41.1"/>
        <n v="43.216999999999999"/>
        <n v="38.716999999999999"/>
        <n v="42.383000000000003"/>
        <n v="43.167000000000002"/>
        <n v="42.6"/>
        <n v="41.283000000000001"/>
        <n v="42.433"/>
        <n v="42.582999999999998"/>
        <n v="40.716999999999999"/>
        <n v="41.116999999999997"/>
        <n v="40.450000000000003"/>
        <n v="41.433"/>
        <n v="42.832999999999998"/>
        <n v="41.45"/>
        <n v="39.116999999999997"/>
        <n v="40.966999999999999"/>
        <n v="40.6"/>
        <n v="40.517000000000003"/>
        <n v="40.732999999999997"/>
        <n v="40.75"/>
        <n v="40.200000000000003"/>
        <n v="42.466999999999999"/>
        <n v="41.317"/>
        <n v="41.616999999999997"/>
        <n v="41.866999999999997"/>
        <n v="41.767000000000003"/>
        <n v="42.866999999999997"/>
      </sharedItems>
    </cacheField>
    <cacheField name="Longitude" numFmtId="0">
      <sharedItems containsSemiMixedTypes="0" containsString="0" containsNumber="1" minValue="-103.6" maxValue="-89.566999999999993" count="80">
        <n v="-91.117000000000004"/>
        <n v="-94.5"/>
        <n v="-90.65"/>
        <n v="-92.15"/>
        <n v="-91.332999999999998"/>
        <n v="-90.4"/>
        <n v="-93.382999999999996"/>
        <n v="-96.766999999999996"/>
        <n v="-92.55"/>
        <n v="-90.466999999999999"/>
        <n v="-89.566999999999993"/>
        <n v="-90.367000000000004"/>
        <n v="-94.9"/>
        <n v="-92.216999999999999"/>
        <n v="-94.716999999999999"/>
        <n v="-94.266999999999996"/>
        <n v="-95.05"/>
        <n v="-93.85"/>
        <n v="-91.433000000000007"/>
        <n v="-94.783000000000001"/>
        <n v="-91.716999999999999"/>
        <n v="-93.367000000000004"/>
        <n v="-92.617000000000004"/>
        <n v="-96.75"/>
        <n v="-90.332999999999998"/>
        <n v="-95.766999999999996"/>
        <n v="-94.367000000000004"/>
        <n v="-91.733000000000004"/>
        <n v="-95.382999999999996"/>
        <n v="-93.667000000000002"/>
        <n v="-90.7"/>
        <n v="-94.75"/>
        <n v="-91.983000000000004"/>
        <n v="-94.183000000000007"/>
        <n v="-91.766999999999996"/>
        <n v="-95.6"/>
        <n v="-93.117000000000004"/>
        <n v="-96.2"/>
        <n v="-93.332999999999998"/>
        <n v="-91.167000000000002"/>
        <n v="-91.15"/>
        <n v="-93.016999999999996"/>
        <n v="-91.966999999999999"/>
        <n v="-96.066999999999993"/>
        <n v="-92.45"/>
        <n v="-95.266999999999996"/>
        <n v="-95.832999999999998"/>
        <n v="-93.55"/>
        <n v="-96.382999999999996"/>
        <n v="-95.15"/>
        <n v="-95.233000000000004"/>
        <n v="-91.667000000000002"/>
        <n v="-92.4"/>
        <n v="-93.867000000000004"/>
        <n v="-100"/>
        <n v="-102.8"/>
        <n v="-95.033000000000001"/>
        <n v="-95.917000000000002"/>
        <n v="-99.332999999999998"/>
        <n v="-99.65"/>
        <n v="-103.083"/>
        <n v="-97.332999999999998"/>
        <n v="-94.6"/>
        <n v="-96.516999999999996"/>
        <n v="-98.316999999999993"/>
        <n v="-98.433000000000007"/>
        <n v="-101.617"/>
        <n v="-99"/>
        <n v="-95.417000000000002"/>
        <n v="-100.583"/>
        <n v="-97.433000000000007"/>
        <n v="-100.667"/>
        <n v="-98.683000000000007"/>
        <n v="-96.016999999999996"/>
        <n v="-95.9"/>
        <n v="-98.95"/>
        <n v="-103.6"/>
        <n v="-102.983"/>
        <n v="-96.167000000000002"/>
        <n v="-100.55"/>
      </sharedItems>
    </cacheField>
    <cacheField name="Elevation" numFmtId="0">
      <sharedItems containsSemiMixedTypes="0" containsString="0" containsNumber="1" containsInteger="1" minValue="103" maxValue="1313"/>
    </cacheField>
    <cacheField name="Time Zone" numFmtId="0">
      <sharedItems containsSemiMixedTypes="0" containsString="0" containsNumber="1" containsInteger="1" minValue="-7" maxValue="-6"/>
    </cacheField>
    <cacheField name="Use?" numFmtId="0">
      <sharedItems containsString="0" containsBlank="1" containsNumber="1" containsInteger="1" minValue="1" maxValue="1" count="2">
        <m/>
        <n v="1"/>
      </sharedItems>
    </cacheField>
    <cacheField name="HDD65" numFmtId="0">
      <sharedItems containsString="0" containsBlank="1" containsNumber="1" containsInteger="1" minValue="3665" maxValue="6220"/>
    </cacheField>
    <cacheField name="CDD65" numFmtId="0">
      <sharedItems containsString="0" containsBlank="1" containsNumber="1" containsInteger="1" minValue="928" maxValue="1952"/>
    </cacheField>
    <cacheField name="Dif HDD" numFmtId="0">
      <sharedItems containsSemiMixedTypes="0" containsString="0" containsNumber="1" minValue="-0.22806106013529659" maxValue="1"/>
    </cacheField>
    <cacheField name="Dif CDD" numFmtId="9">
      <sharedItems containsSemiMixedTypes="0" containsString="0" containsNumber="1" minValue="-1" maxValue="0.46587091419311499"/>
    </cacheField>
    <cacheField name="Region" numFmtId="9">
      <sharedItems containsBlank="1"/>
    </cacheField>
    <cacheField name="Zone File" numFmtId="0">
      <sharedItems containsString="0" containsBlank="1" containsNumber="1" containsInteger="1" minValue="1" maxValue="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2">
  <r>
    <s v="IA"/>
    <x v="0"/>
    <x v="0"/>
    <s v="TMY3"/>
    <n v="725455"/>
    <s v="Complete"/>
    <n v="713"/>
    <x v="0"/>
    <x v="0"/>
    <n v="211"/>
    <n v="-6"/>
    <x v="0"/>
    <n v="5698"/>
    <n v="1466"/>
    <n v="-0.1249987010692799"/>
    <n v="0.10090510256511598"/>
    <s v="NE"/>
    <m/>
  </r>
  <r>
    <s v="MO"/>
    <x v="1"/>
    <x v="1"/>
    <s v="TMY3"/>
    <n v="723495"/>
    <s v="Complete"/>
    <n v="714"/>
    <x v="1"/>
    <x v="1"/>
    <n v="297"/>
    <n v="-6"/>
    <x v="1"/>
    <n v="3665"/>
    <n v="1952"/>
    <n v="0.27639167437365553"/>
    <n v="0.46587091419311499"/>
    <s v="SW"/>
    <m/>
  </r>
  <r>
    <s v="MO"/>
    <x v="2"/>
    <x v="2"/>
    <s v="TMY3"/>
    <n v="724345"/>
    <s v="Complete"/>
    <n v="720"/>
    <x v="2"/>
    <x v="2"/>
    <n v="141"/>
    <n v="-6"/>
    <x v="1"/>
    <n v="4321"/>
    <n v="1361"/>
    <n v="0.14687269439797157"/>
    <n v="2.205446425042501E-2"/>
    <s v="SE"/>
    <m/>
  </r>
  <r>
    <s v="MO"/>
    <x v="3"/>
    <x v="3"/>
    <s v="TMY3"/>
    <n v="724458"/>
    <s v="Complete"/>
    <n v="611"/>
    <x v="3"/>
    <x v="3"/>
    <n v="167"/>
    <n v="-6"/>
    <x v="1"/>
    <n v="4487"/>
    <n v="1470"/>
    <n v="0.11409807446510023"/>
    <n v="0.10390893640567578"/>
    <s v="SE"/>
    <m/>
  </r>
  <r>
    <s v="IA"/>
    <x v="4"/>
    <x v="4"/>
    <s v="TMY3"/>
    <n v="725483"/>
    <s v="Complete"/>
    <n v="583"/>
    <x v="4"/>
    <x v="4"/>
    <n v="221"/>
    <n v="-6"/>
    <x v="1"/>
    <n v="5270"/>
    <n v="1153"/>
    <n v="-4.0495464133925019E-2"/>
    <n v="-0.13414489545867747"/>
    <s v="NE"/>
    <n v="1"/>
  </r>
  <r>
    <s v="MO"/>
    <x v="5"/>
    <x v="5"/>
    <s v="TMY3"/>
    <n v="724454"/>
    <s v="Complete"/>
    <n v="521"/>
    <x v="5"/>
    <x v="5"/>
    <n v="274"/>
    <n v="-6"/>
    <x v="1"/>
    <n v="4543"/>
    <n v="1166"/>
    <n v="0.10304157617449305"/>
    <n v="-0.12438243547685857"/>
    <s v="SE"/>
    <m/>
  </r>
  <r>
    <s v="MO"/>
    <x v="6"/>
    <x v="6"/>
    <s v="TMY3"/>
    <n v="724400"/>
    <s v="Complete"/>
    <n v="728"/>
    <x v="6"/>
    <x v="6"/>
    <n v="384"/>
    <n v="-6"/>
    <x v="1"/>
    <n v="4624"/>
    <n v="1311"/>
    <n v="8.704914114700768E-2"/>
    <n v="-1.5493458756570821E-2"/>
    <s v="SW"/>
    <m/>
  </r>
  <r>
    <s v="NE"/>
    <x v="7"/>
    <x v="7"/>
    <s v="TMY3"/>
    <n v="725510"/>
    <s v="Complete"/>
    <n v="728"/>
    <x v="7"/>
    <x v="7"/>
    <n v="357"/>
    <n v="-6"/>
    <x v="1"/>
    <n v="5882"/>
    <n v="1228"/>
    <n v="-0.16132719545270335"/>
    <n v="-7.782301094818378E-2"/>
    <s v="NW"/>
    <n v="1"/>
  </r>
  <r>
    <s v="MO"/>
    <x v="8"/>
    <x v="8"/>
    <s v="TMY3"/>
    <n v="724457"/>
    <s v="Complete"/>
    <n v="421"/>
    <x v="8"/>
    <x v="3"/>
    <n v="351"/>
    <n v="-6"/>
    <x v="1"/>
    <n v="4715"/>
    <n v="1482"/>
    <n v="6.9082331424771048E-2"/>
    <n v="0.11292043792735473"/>
    <s v="SW"/>
    <m/>
  </r>
  <r>
    <s v="MO"/>
    <x v="9"/>
    <x v="9"/>
    <s v="TMY3"/>
    <n v="724455"/>
    <s v="Partial Jan to Jun"/>
    <n v="527"/>
    <x v="9"/>
    <x v="8"/>
    <n v="294"/>
    <n v="-6"/>
    <x v="0"/>
    <m/>
    <m/>
    <n v="1"/>
    <n v="-1"/>
    <m/>
    <m/>
  </r>
  <r>
    <s v="MO"/>
    <x v="9"/>
    <x v="10"/>
    <s v="TMY3"/>
    <n v="723300"/>
    <s v="Partial Feb to Apr"/>
    <n v="466"/>
    <x v="10"/>
    <x v="9"/>
    <n v="146"/>
    <n v="-6"/>
    <x v="0"/>
    <m/>
    <m/>
    <n v="1"/>
    <n v="-1"/>
    <m/>
    <m/>
  </r>
  <r>
    <s v="MO"/>
    <x v="10"/>
    <x v="11"/>
    <s v="TMY3"/>
    <n v="723489"/>
    <s v="Complete"/>
    <n v="651"/>
    <x v="6"/>
    <x v="10"/>
    <n v="103"/>
    <n v="-6"/>
    <x v="1"/>
    <n v="4507"/>
    <n v="1285"/>
    <n v="0.11014932507559771"/>
    <n v="-3.5018378720208632E-2"/>
    <s v="SE"/>
    <n v="1"/>
  </r>
  <r>
    <s v="MO"/>
    <x v="11"/>
    <x v="12"/>
    <s v="TMY3"/>
    <n v="724340"/>
    <s v="Complete"/>
    <n v="728"/>
    <x v="11"/>
    <x v="11"/>
    <n v="173"/>
    <n v="-6"/>
    <x v="1"/>
    <n v="4843"/>
    <n v="1569"/>
    <n v="4.3810335331954664E-2"/>
    <n v="0.17825382395952727"/>
    <s v="SE"/>
    <m/>
  </r>
  <r>
    <s v="MO"/>
    <x v="9"/>
    <x v="13"/>
    <s v="TMY3"/>
    <n v="724490"/>
    <s v="Partial Feb to Dec"/>
    <n v="400"/>
    <x v="12"/>
    <x v="12"/>
    <n v="247"/>
    <n v="-6"/>
    <x v="0"/>
    <m/>
    <m/>
    <n v="1"/>
    <n v="-1"/>
    <m/>
    <m/>
  </r>
  <r>
    <s v="MO"/>
    <x v="12"/>
    <x v="14"/>
    <s v="TMY3"/>
    <n v="724459"/>
    <s v="Complete"/>
    <n v="363"/>
    <x v="13"/>
    <x v="8"/>
    <n v="265"/>
    <n v="-6"/>
    <x v="1"/>
    <n v="4629"/>
    <n v="1521"/>
    <n v="8.6061953799632107E-2"/>
    <n v="0.14220781787281145"/>
    <s v="SW"/>
    <n v="1"/>
  </r>
  <r>
    <s v="MO"/>
    <x v="13"/>
    <x v="15"/>
    <s v="TMY3"/>
    <n v="724450"/>
    <s v="Complete"/>
    <n v="729"/>
    <x v="14"/>
    <x v="13"/>
    <n v="272"/>
    <n v="-6"/>
    <x v="1"/>
    <n v="5297"/>
    <n v="1191"/>
    <n v="-4.5826275809753403E-2"/>
    <n v="-0.10560847397336071"/>
    <s v="NE"/>
    <m/>
  </r>
  <r>
    <s v="MO"/>
    <x v="14"/>
    <x v="16"/>
    <s v="TMY3"/>
    <n v="724460"/>
    <s v="Complete"/>
    <n v="729"/>
    <x v="15"/>
    <x v="14"/>
    <n v="298"/>
    <n v="-6"/>
    <x v="1"/>
    <n v="5444"/>
    <n v="1321"/>
    <n v="-7.4849583822597321E-2"/>
    <n v="-7.9838741551716552E-3"/>
    <s v="NW"/>
    <m/>
  </r>
  <r>
    <s v="IA"/>
    <x v="9"/>
    <x v="17"/>
    <s v="TMY3"/>
    <n v="725457"/>
    <s v="Complete"/>
    <n v="458"/>
    <x v="16"/>
    <x v="15"/>
    <n v="372"/>
    <n v="-6"/>
    <x v="0"/>
    <m/>
    <m/>
    <n v="1"/>
    <n v="-1"/>
    <m/>
    <m/>
  </r>
  <r>
    <s v="IA"/>
    <x v="9"/>
    <x v="18"/>
    <s v="TMY3"/>
    <n v="725453"/>
    <s v="Complete"/>
    <n v="530"/>
    <x v="17"/>
    <x v="16"/>
    <n v="360"/>
    <n v="-6"/>
    <x v="0"/>
    <m/>
    <m/>
    <n v="1"/>
    <n v="-1"/>
    <m/>
    <m/>
  </r>
  <r>
    <s v="IA"/>
    <x v="9"/>
    <x v="19"/>
    <s v="TMY3"/>
    <n v="725486"/>
    <s v="Complete"/>
    <n v="554"/>
    <x v="18"/>
    <x v="17"/>
    <n v="354"/>
    <n v="-6"/>
    <x v="0"/>
    <m/>
    <m/>
    <n v="1"/>
    <n v="-1"/>
    <m/>
    <m/>
  </r>
  <r>
    <s v="IA"/>
    <x v="15"/>
    <x v="20"/>
    <s v="TMY3"/>
    <n v="725456"/>
    <s v="Complete"/>
    <n v="467"/>
    <x v="19"/>
    <x v="18"/>
    <n v="205"/>
    <n v="-6"/>
    <x v="1"/>
    <n v="5483"/>
    <n v="1211"/>
    <n v="-8.2549645132127258E-2"/>
    <n v="-9.0589304770562373E-2"/>
    <s v="NE"/>
    <m/>
  </r>
  <r>
    <s v="IA"/>
    <x v="9"/>
    <x v="21"/>
    <s v="TMY3"/>
    <n v="725468"/>
    <s v="Complete"/>
    <n v="540"/>
    <x v="18"/>
    <x v="19"/>
    <n v="375"/>
    <n v="-6"/>
    <x v="0"/>
    <m/>
    <m/>
    <n v="1"/>
    <n v="-1"/>
    <m/>
    <m/>
  </r>
  <r>
    <s v="IA"/>
    <x v="9"/>
    <x v="22"/>
    <s v="TMY3"/>
    <n v="725450"/>
    <s v="Complete"/>
    <n v="689"/>
    <x v="20"/>
    <x v="20"/>
    <n v="256"/>
    <n v="-6"/>
    <x v="0"/>
    <m/>
    <m/>
    <n v="1"/>
    <n v="-1"/>
    <m/>
    <m/>
  </r>
  <r>
    <s v="IA"/>
    <x v="9"/>
    <x v="23"/>
    <s v="TMY3"/>
    <n v="725469"/>
    <s v="Complete"/>
    <n v="467"/>
    <x v="21"/>
    <x v="21"/>
    <n v="320"/>
    <n v="-6"/>
    <x v="0"/>
    <m/>
    <m/>
    <n v="1"/>
    <n v="-1"/>
    <m/>
    <m/>
  </r>
  <r>
    <s v="IA"/>
    <x v="9"/>
    <x v="24"/>
    <s v="TMY3"/>
    <n v="725463"/>
    <s v="Complete"/>
    <n v="476"/>
    <x v="22"/>
    <x v="22"/>
    <n v="343"/>
    <n v="-6"/>
    <x v="0"/>
    <m/>
    <m/>
    <n v="1"/>
    <n v="-1"/>
    <m/>
    <m/>
  </r>
  <r>
    <s v="NE"/>
    <x v="16"/>
    <x v="25"/>
    <s v="TMY3"/>
    <n v="725515"/>
    <s v="Complete"/>
    <n v="465"/>
    <x v="23"/>
    <x v="23"/>
    <n v="403"/>
    <n v="-6"/>
    <x v="1"/>
    <n v="5644"/>
    <n v="1134"/>
    <n v="-0.11433707771762291"/>
    <n v="-0.14841310620133585"/>
    <s v="NW"/>
    <m/>
  </r>
  <r>
    <s v="IA"/>
    <x v="9"/>
    <x v="26"/>
    <s v="TMY3"/>
    <n v="725473"/>
    <s v="Complete"/>
    <n v="363"/>
    <x v="24"/>
    <x v="24"/>
    <n v="216"/>
    <n v="-6"/>
    <x v="0"/>
    <m/>
    <m/>
    <n v="1"/>
    <n v="-1"/>
    <m/>
    <m/>
  </r>
  <r>
    <s v="IA"/>
    <x v="9"/>
    <x v="27"/>
    <s v="TMY3"/>
    <n v="725497"/>
    <s v="Complete"/>
    <n v="467"/>
    <x v="25"/>
    <x v="25"/>
    <n v="382"/>
    <n v="-6"/>
    <x v="0"/>
    <m/>
    <m/>
    <n v="1"/>
    <n v="-1"/>
    <m/>
    <m/>
  </r>
  <r>
    <s v="IA"/>
    <x v="9"/>
    <x v="28"/>
    <s v="TMY3"/>
    <n v="725474"/>
    <s v="Complete"/>
    <n v="570"/>
    <x v="26"/>
    <x v="26"/>
    <n v="394"/>
    <n v="-6"/>
    <x v="0"/>
    <m/>
    <m/>
    <n v="1"/>
    <n v="-1"/>
    <m/>
    <m/>
  </r>
  <r>
    <s v="IA"/>
    <x v="9"/>
    <x v="29"/>
    <s v="TMY3"/>
    <n v="725476"/>
    <s v="Complete"/>
    <n v="545"/>
    <x v="27"/>
    <x v="27"/>
    <n v="353"/>
    <n v="-6"/>
    <x v="0"/>
    <m/>
    <m/>
    <n v="1"/>
    <n v="-1"/>
    <m/>
    <m/>
  </r>
  <r>
    <s v="IA"/>
    <x v="9"/>
    <x v="30"/>
    <s v="TMY3"/>
    <n v="725477"/>
    <s v="Complete"/>
    <n v="474"/>
    <x v="28"/>
    <x v="28"/>
    <n v="388"/>
    <n v="-6"/>
    <x v="0"/>
    <m/>
    <m/>
    <n v="1"/>
    <n v="-1"/>
    <m/>
    <m/>
  </r>
  <r>
    <s v="IA"/>
    <x v="9"/>
    <x v="31"/>
    <s v="TMY3"/>
    <n v="725460"/>
    <s v="Complete"/>
    <n v="728"/>
    <x v="29"/>
    <x v="29"/>
    <n v="292"/>
    <n v="-6"/>
    <x v="0"/>
    <m/>
    <m/>
    <n v="1"/>
    <n v="-1"/>
    <m/>
    <m/>
  </r>
  <r>
    <s v="IA"/>
    <x v="9"/>
    <x v="32"/>
    <s v="TMY3"/>
    <n v="725470"/>
    <s v="Complete"/>
    <n v="626"/>
    <x v="30"/>
    <x v="30"/>
    <n v="322"/>
    <n v="-6"/>
    <x v="0"/>
    <m/>
    <m/>
    <n v="1"/>
    <n v="-1"/>
    <m/>
    <m/>
  </r>
  <r>
    <s v="IA"/>
    <x v="9"/>
    <x v="33"/>
    <s v="TMY3"/>
    <n v="726499"/>
    <s v="Complete"/>
    <n v="586"/>
    <x v="31"/>
    <x v="31"/>
    <n v="401"/>
    <n v="-6"/>
    <x v="0"/>
    <m/>
    <m/>
    <n v="1"/>
    <n v="-1"/>
    <m/>
    <m/>
  </r>
  <r>
    <s v="IA"/>
    <x v="9"/>
    <x v="34"/>
    <s v="TMY3"/>
    <n v="726498"/>
    <s v="Complete"/>
    <n v="536"/>
    <x v="32"/>
    <x v="32"/>
    <n v="244"/>
    <n v="-6"/>
    <x v="0"/>
    <m/>
    <m/>
    <n v="1"/>
    <n v="-1"/>
    <m/>
    <m/>
  </r>
  <r>
    <s v="IA"/>
    <x v="9"/>
    <x v="35"/>
    <s v="TMY3"/>
    <n v="725490"/>
    <s v="Complete"/>
    <n v="375"/>
    <x v="33"/>
    <x v="33"/>
    <n v="355"/>
    <n v="-6"/>
    <x v="0"/>
    <m/>
    <m/>
    <n v="1"/>
    <n v="-1"/>
    <m/>
    <m/>
  </r>
  <r>
    <s v="MO"/>
    <x v="17"/>
    <x v="36"/>
    <s v="TMY3"/>
    <n v="724456"/>
    <s v="Complete"/>
    <n v="606"/>
    <x v="34"/>
    <x v="34"/>
    <n v="336"/>
    <n v="-6"/>
    <x v="0"/>
    <n v="4719"/>
    <n v="928"/>
    <n v="6.8292581546870568E-2"/>
    <n v="-0.30311054899015843"/>
    <s v="S"/>
    <m/>
  </r>
  <r>
    <s v="NE"/>
    <x v="18"/>
    <x v="37"/>
    <s v="TMY3"/>
    <n v="725533"/>
    <s v="Complete"/>
    <n v="416"/>
    <x v="35"/>
    <x v="35"/>
    <n v="300"/>
    <n v="-6"/>
    <x v="1"/>
    <n v="5783"/>
    <n v="1040"/>
    <n v="-0.14178088597466565"/>
    <n v="-0.21900320145448793"/>
    <s v="NW"/>
    <m/>
  </r>
  <r>
    <s v="IA"/>
    <x v="9"/>
    <x v="38"/>
    <s v="TMY3"/>
    <n v="725493"/>
    <s v="Complete"/>
    <n v="527"/>
    <x v="36"/>
    <x v="36"/>
    <n v="283"/>
    <n v="-6"/>
    <x v="0"/>
    <m/>
    <m/>
    <n v="1"/>
    <n v="-1"/>
    <m/>
    <m/>
  </r>
  <r>
    <s v="IA"/>
    <x v="9"/>
    <x v="39"/>
    <s v="TMY3"/>
    <n v="725484"/>
    <s v="Complete"/>
    <n v="558"/>
    <x v="37"/>
    <x v="37"/>
    <n v="365"/>
    <n v="-6"/>
    <x v="0"/>
    <m/>
    <m/>
    <n v="1"/>
    <n v="-1"/>
    <m/>
    <m/>
  </r>
  <r>
    <s v="IA"/>
    <x v="9"/>
    <x v="40"/>
    <s v="TMY3"/>
    <n v="725485"/>
    <s v="Complete"/>
    <n v="681"/>
    <x v="38"/>
    <x v="38"/>
    <n v="364"/>
    <n v="-6"/>
    <x v="0"/>
    <m/>
    <m/>
    <n v="1"/>
    <n v="-1"/>
    <m/>
    <m/>
  </r>
  <r>
    <s v="IA"/>
    <x v="9"/>
    <x v="41"/>
    <s v="TMY3"/>
    <n v="725475"/>
    <s v="Complete"/>
    <n v="555"/>
    <x v="39"/>
    <x v="39"/>
    <n v="259"/>
    <n v="-6"/>
    <x v="0"/>
    <m/>
    <m/>
    <n v="1"/>
    <n v="-1"/>
    <m/>
    <m/>
  </r>
  <r>
    <s v="IA"/>
    <x v="9"/>
    <x v="42"/>
    <s v="TMY3"/>
    <n v="725487"/>
    <s v="Complete"/>
    <n v="447"/>
    <x v="40"/>
    <x v="40"/>
    <n v="167"/>
    <n v="-6"/>
    <x v="0"/>
    <m/>
    <m/>
    <n v="1"/>
    <n v="-1"/>
    <m/>
    <m/>
  </r>
  <r>
    <s v="IA"/>
    <x v="9"/>
    <x v="43"/>
    <s v="TMY3"/>
    <n v="725464"/>
    <s v="Complete"/>
    <n v="477"/>
    <x v="41"/>
    <x v="41"/>
    <n v="290"/>
    <n v="-6"/>
    <x v="0"/>
    <m/>
    <m/>
    <n v="1"/>
    <n v="-1"/>
    <m/>
    <m/>
  </r>
  <r>
    <s v="IA"/>
    <x v="9"/>
    <x v="44"/>
    <s v="TMY3"/>
    <n v="725488"/>
    <s v="Complete"/>
    <n v="543"/>
    <x v="42"/>
    <x v="42"/>
    <n v="328"/>
    <n v="-6"/>
    <x v="0"/>
    <m/>
    <m/>
    <n v="1"/>
    <n v="-1"/>
    <m/>
    <m/>
  </r>
  <r>
    <s v="IA"/>
    <x v="9"/>
    <x v="45"/>
    <s v="TMY3"/>
    <n v="725489"/>
    <s v="Complete"/>
    <n v="500"/>
    <x v="43"/>
    <x v="43"/>
    <n v="431"/>
    <n v="-6"/>
    <x v="0"/>
    <m/>
    <m/>
    <n v="1"/>
    <n v="-1"/>
    <m/>
    <m/>
  </r>
  <r>
    <s v="IA"/>
    <x v="9"/>
    <x v="46"/>
    <s v="TMY3"/>
    <n v="725465"/>
    <s v="Complete"/>
    <n v="673"/>
    <x v="44"/>
    <x v="44"/>
    <n v="257"/>
    <n v="-6"/>
    <x v="0"/>
    <m/>
    <m/>
    <n v="1"/>
    <n v="-1"/>
    <m/>
    <m/>
  </r>
  <r>
    <s v="IA"/>
    <x v="9"/>
    <x v="47"/>
    <s v="TMY3"/>
    <n v="725494"/>
    <s v="Complete"/>
    <n v="532"/>
    <x v="26"/>
    <x v="45"/>
    <n v="318"/>
    <n v="-6"/>
    <x v="0"/>
    <m/>
    <m/>
    <n v="1"/>
    <n v="-1"/>
    <m/>
    <m/>
  </r>
  <r>
    <s v="IA"/>
    <x v="9"/>
    <x v="48"/>
    <s v="TMY3"/>
    <n v="725495"/>
    <s v="Complete"/>
    <n v="565"/>
    <x v="45"/>
    <x v="46"/>
    <n v="432"/>
    <n v="-6"/>
    <x v="0"/>
    <m/>
    <m/>
    <n v="1"/>
    <n v="-1"/>
    <m/>
    <m/>
  </r>
  <r>
    <s v="MO"/>
    <x v="19"/>
    <x v="49"/>
    <s v="TMY3"/>
    <n v="724467"/>
    <s v="Complete"/>
    <n v="692"/>
    <x v="46"/>
    <x v="47"/>
    <n v="255"/>
    <n v="-6"/>
    <x v="1"/>
    <n v="4818"/>
    <n v="1328"/>
    <n v="4.8746272068832863E-2"/>
    <n v="-2.7271649341922277E-3"/>
    <s v="SW"/>
    <n v="2"/>
  </r>
  <r>
    <s v="IA"/>
    <x v="9"/>
    <x v="50"/>
    <s v="TMY3"/>
    <n v="725570"/>
    <s v="Complete"/>
    <n v="729"/>
    <x v="47"/>
    <x v="48"/>
    <n v="333"/>
    <n v="-6"/>
    <x v="0"/>
    <m/>
    <m/>
    <n v="1"/>
    <n v="-1"/>
    <m/>
    <m/>
  </r>
  <r>
    <s v="IA"/>
    <x v="9"/>
    <x v="51"/>
    <s v="TMY3"/>
    <n v="726500"/>
    <s v="Complete"/>
    <n v="586"/>
    <x v="48"/>
    <x v="49"/>
    <n v="408"/>
    <n v="-6"/>
    <x v="0"/>
    <m/>
    <m/>
    <n v="1"/>
    <n v="-1"/>
    <m/>
    <m/>
  </r>
  <r>
    <s v="IA"/>
    <x v="9"/>
    <x v="52"/>
    <s v="TMY3"/>
    <n v="725496"/>
    <s v="Complete"/>
    <n v="585"/>
    <x v="49"/>
    <x v="50"/>
    <n v="454"/>
    <n v="-6"/>
    <x v="0"/>
    <m/>
    <m/>
    <n v="1"/>
    <n v="-1"/>
    <m/>
    <m/>
  </r>
  <r>
    <s v="IA"/>
    <x v="9"/>
    <x v="53"/>
    <s v="TMY3"/>
    <n v="725454"/>
    <s v="Complete"/>
    <n v="492"/>
    <x v="50"/>
    <x v="51"/>
    <n v="230"/>
    <n v="-6"/>
    <x v="0"/>
    <m/>
    <m/>
    <n v="1"/>
    <n v="-1"/>
    <m/>
    <m/>
  </r>
  <r>
    <s v="IA"/>
    <x v="9"/>
    <x v="54"/>
    <s v="TMY3"/>
    <n v="725480"/>
    <s v="Complete"/>
    <n v="663"/>
    <x v="33"/>
    <x v="52"/>
    <n v="264"/>
    <n v="-6"/>
    <x v="0"/>
    <m/>
    <m/>
    <n v="1"/>
    <n v="-1"/>
    <m/>
    <m/>
  </r>
  <r>
    <s v="IA"/>
    <x v="9"/>
    <x v="55"/>
    <s v="TMY3"/>
    <n v="725478"/>
    <s v="Complete"/>
    <n v="470"/>
    <x v="51"/>
    <x v="53"/>
    <n v="342"/>
    <n v="-6"/>
    <x v="0"/>
    <m/>
    <m/>
    <n v="1"/>
    <n v="-1"/>
    <m/>
    <m/>
  </r>
  <r>
    <s v="NE"/>
    <x v="9"/>
    <x v="56"/>
    <s v="TMY3"/>
    <n v="725556"/>
    <s v="Complete"/>
    <n v="498"/>
    <x v="52"/>
    <x v="54"/>
    <n v="789"/>
    <n v="-6"/>
    <x v="0"/>
    <m/>
    <m/>
    <n v="1"/>
    <n v="-1"/>
    <m/>
    <m/>
  </r>
  <r>
    <s v="NE"/>
    <x v="9"/>
    <x v="57"/>
    <s v="TMY3"/>
    <n v="725635"/>
    <s v="Complete"/>
    <n v="520"/>
    <x v="18"/>
    <x v="55"/>
    <n v="1198"/>
    <n v="-7"/>
    <x v="0"/>
    <m/>
    <m/>
    <n v="1"/>
    <n v="-1"/>
    <m/>
    <m/>
  </r>
  <r>
    <s v="IA"/>
    <x v="20"/>
    <x v="58"/>
    <s v="TMY3"/>
    <n v="725479"/>
    <s v="Complete"/>
    <n v="504"/>
    <x v="53"/>
    <x v="56"/>
    <n v="303"/>
    <n v="-6"/>
    <x v="1"/>
    <n v="6058"/>
    <n v="1315"/>
    <n v="-0.19607619008032584"/>
    <n v="-1.2489624916011133E-2"/>
    <s v="NW"/>
    <m/>
  </r>
  <r>
    <s v="NE"/>
    <x v="9"/>
    <x v="59"/>
    <s v="TMY3"/>
    <n v="725540"/>
    <s v="Complete"/>
    <n v="681"/>
    <x v="54"/>
    <x v="57"/>
    <n v="319"/>
    <n v="-6"/>
    <x v="0"/>
    <m/>
    <m/>
    <n v="1"/>
    <n v="-1"/>
    <m/>
    <m/>
  </r>
  <r>
    <s v="NE"/>
    <x v="9"/>
    <x v="60"/>
    <s v="TMY3"/>
    <n v="725628"/>
    <s v="Partial Feb to Dec"/>
    <n v="395"/>
    <x v="55"/>
    <x v="58"/>
    <n v="704"/>
    <n v="-6"/>
    <x v="0"/>
    <m/>
    <m/>
    <n v="1"/>
    <n v="-1"/>
    <m/>
    <m/>
  </r>
  <r>
    <s v="NE"/>
    <x v="9"/>
    <x v="61"/>
    <s v="TMY3"/>
    <n v="725555"/>
    <s v="Complete"/>
    <n v="445"/>
    <x v="56"/>
    <x v="59"/>
    <n v="776"/>
    <n v="-6"/>
    <x v="0"/>
    <m/>
    <m/>
    <n v="1"/>
    <n v="-1"/>
    <m/>
    <m/>
  </r>
  <r>
    <s v="NE"/>
    <x v="9"/>
    <x v="62"/>
    <s v="TMY3"/>
    <n v="725636"/>
    <s v="Complete"/>
    <n v="415"/>
    <x v="57"/>
    <x v="60"/>
    <n v="1011"/>
    <n v="-7"/>
    <x v="0"/>
    <m/>
    <m/>
    <n v="1"/>
    <n v="-1"/>
    <m/>
    <m/>
  </r>
  <r>
    <s v="NE"/>
    <x v="9"/>
    <x v="63"/>
    <s v="TMY3"/>
    <n v="725565"/>
    <s v="Complete"/>
    <n v="466"/>
    <x v="58"/>
    <x v="61"/>
    <n v="451"/>
    <n v="-6"/>
    <x v="0"/>
    <m/>
    <m/>
    <n v="1"/>
    <n v="-1"/>
    <m/>
    <m/>
  </r>
  <r>
    <s v="MO"/>
    <x v="14"/>
    <x v="64"/>
    <s v="TMY3"/>
    <n v="724463"/>
    <s v="Complete"/>
    <n v="668"/>
    <x v="59"/>
    <x v="62"/>
    <n v="226"/>
    <n v="-6"/>
    <x v="0"/>
    <n v="4285"/>
    <n v="1890"/>
    <n v="0.15398044329907612"/>
    <n v="0.41931148966444032"/>
    <m/>
    <m/>
  </r>
  <r>
    <s v="NE"/>
    <x v="9"/>
    <x v="65"/>
    <s v="TMY3"/>
    <n v="725564"/>
    <s v="Complete"/>
    <n v="389"/>
    <x v="58"/>
    <x v="63"/>
    <n v="379"/>
    <n v="-6"/>
    <x v="0"/>
    <m/>
    <m/>
    <n v="1"/>
    <n v="-1"/>
    <m/>
    <m/>
  </r>
  <r>
    <s v="NE"/>
    <x v="9"/>
    <x v="66"/>
    <s v="TMY3"/>
    <n v="725520"/>
    <s v="Complete"/>
    <n v="645"/>
    <x v="60"/>
    <x v="64"/>
    <n v="561"/>
    <n v="-6"/>
    <x v="0"/>
    <m/>
    <m/>
    <n v="1"/>
    <n v="-1"/>
    <m/>
    <m/>
  </r>
  <r>
    <s v="NE"/>
    <x v="9"/>
    <x v="67"/>
    <s v="TMY3"/>
    <n v="725525"/>
    <s v="Complete"/>
    <n v="510"/>
    <x v="61"/>
    <x v="65"/>
    <n v="596"/>
    <n v="-6"/>
    <x v="0"/>
    <m/>
    <m/>
    <n v="1"/>
    <n v="-1"/>
    <m/>
    <m/>
  </r>
  <r>
    <s v="NE"/>
    <x v="9"/>
    <x v="68"/>
    <s v="TMY3"/>
    <n v="725626"/>
    <s v="Complete"/>
    <n v="488"/>
    <x v="62"/>
    <x v="66"/>
    <n v="998"/>
    <n v="-7"/>
    <x v="0"/>
    <m/>
    <m/>
    <n v="1"/>
    <n v="-1"/>
    <m/>
    <m/>
  </r>
  <r>
    <s v="NE"/>
    <x v="9"/>
    <x v="69"/>
    <s v="TMY3"/>
    <n v="725526"/>
    <s v="Complete"/>
    <n v="268"/>
    <x v="63"/>
    <x v="67"/>
    <n v="649"/>
    <n v="-6"/>
    <x v="0"/>
    <m/>
    <m/>
    <n v="1"/>
    <n v="-1"/>
    <m/>
    <m/>
  </r>
  <r>
    <s v="IA"/>
    <x v="21"/>
    <x v="70"/>
    <s v="TMY3"/>
    <n v="725467"/>
    <s v="Complete"/>
    <n v="445"/>
    <x v="64"/>
    <x v="68"/>
    <n v="296"/>
    <n v="-6"/>
    <x v="1"/>
    <n v="6220"/>
    <n v="1263"/>
    <n v="-0.22806106013529659"/>
    <n v="-5.1539464843286753E-2"/>
    <s v="NW"/>
    <m/>
  </r>
  <r>
    <s v="NE"/>
    <x v="9"/>
    <x v="71"/>
    <s v="TMY3"/>
    <n v="725625"/>
    <s v="Complete"/>
    <n v="525"/>
    <x v="65"/>
    <x v="69"/>
    <n v="786"/>
    <n v="-6"/>
    <x v="0"/>
    <m/>
    <m/>
    <n v="1"/>
    <n v="-1"/>
    <m/>
    <m/>
  </r>
  <r>
    <s v="NE"/>
    <x v="9"/>
    <x v="72"/>
    <s v="TMY3"/>
    <n v="725560"/>
    <s v="Complete"/>
    <n v="400"/>
    <x v="28"/>
    <x v="70"/>
    <n v="472"/>
    <n v="-6"/>
    <x v="0"/>
    <m/>
    <m/>
    <n v="1"/>
    <n v="-1"/>
    <m/>
    <m/>
  </r>
  <r>
    <s v="NE"/>
    <x v="9"/>
    <x v="73"/>
    <s v="TMY3"/>
    <n v="725620"/>
    <s v="Complete"/>
    <n v="728"/>
    <x v="54"/>
    <x v="71"/>
    <n v="847"/>
    <n v="-6"/>
    <x v="0"/>
    <m/>
    <m/>
    <n v="1"/>
    <n v="-1"/>
    <m/>
    <m/>
  </r>
  <r>
    <s v="NE"/>
    <x v="9"/>
    <x v="74"/>
    <s v="TMY3"/>
    <n v="725566"/>
    <s v="Partial Jan to Jul"/>
    <n v="434"/>
    <x v="66"/>
    <x v="72"/>
    <n v="619"/>
    <n v="-6"/>
    <x v="0"/>
    <m/>
    <m/>
    <n v="1"/>
    <n v="-1"/>
    <m/>
    <m/>
  </r>
  <r>
    <s v="NE"/>
    <x v="9"/>
    <x v="75"/>
    <s v="TMY3"/>
    <n v="725530"/>
    <s v="Complete"/>
    <n v="730"/>
    <x v="40"/>
    <x v="73"/>
    <n v="399"/>
    <n v="-6"/>
    <x v="0"/>
    <m/>
    <m/>
    <n v="1"/>
    <n v="-1"/>
    <m/>
    <m/>
  </r>
  <r>
    <s v="NE"/>
    <x v="9"/>
    <x v="76"/>
    <s v="TMY3"/>
    <n v="725500"/>
    <s v="Complete"/>
    <n v="706"/>
    <x v="67"/>
    <x v="74"/>
    <n v="299"/>
    <n v="-6"/>
    <x v="0"/>
    <m/>
    <m/>
    <n v="1"/>
    <n v="-1"/>
    <m/>
    <m/>
  </r>
  <r>
    <s v="NE"/>
    <x v="9"/>
    <x v="77"/>
    <s v="TMY3"/>
    <n v="725524"/>
    <s v="Complete"/>
    <n v="406"/>
    <x v="68"/>
    <x v="75"/>
    <n v="631"/>
    <n v="-6"/>
    <x v="0"/>
    <m/>
    <m/>
    <n v="1"/>
    <n v="-1"/>
    <m/>
    <m/>
  </r>
  <r>
    <s v="NE"/>
    <x v="9"/>
    <x v="78"/>
    <s v="TMY3"/>
    <n v="725660"/>
    <s v="Complete"/>
    <n v="688"/>
    <x v="69"/>
    <x v="76"/>
    <n v="1202"/>
    <n v="-7"/>
    <x v="0"/>
    <m/>
    <m/>
    <n v="1"/>
    <n v="-1"/>
    <m/>
    <m/>
  </r>
  <r>
    <s v="NE"/>
    <x v="9"/>
    <x v="79"/>
    <s v="TMY3"/>
    <n v="725610"/>
    <s v="Partial Feb to Dec"/>
    <n v="558"/>
    <x v="44"/>
    <x v="77"/>
    <n v="1313"/>
    <n v="-7"/>
    <x v="0"/>
    <m/>
    <m/>
    <n v="1"/>
    <n v="-1"/>
    <m/>
    <m/>
  </r>
  <r>
    <s v="NE"/>
    <x v="9"/>
    <x v="80"/>
    <s v="TMY3"/>
    <n v="725527"/>
    <s v="Complete"/>
    <n v="513"/>
    <x v="70"/>
    <x v="78"/>
    <n v="312"/>
    <n v="-6"/>
    <x v="0"/>
    <m/>
    <m/>
    <n v="1"/>
    <n v="-1"/>
    <m/>
    <m/>
  </r>
  <r>
    <s v="NE"/>
    <x v="9"/>
    <x v="81"/>
    <s v="TMY3"/>
    <n v="725670"/>
    <s v="Complete"/>
    <n v="674"/>
    <x v="71"/>
    <x v="79"/>
    <n v="789"/>
    <n v="-6"/>
    <x v="0"/>
    <m/>
    <m/>
    <n v="1"/>
    <n v="-1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1">
  <location ref="A4:C23" firstHeaderRow="0" firstDataRow="1" firstDataCol="1" rowPageCount="2" colPageCount="1"/>
  <pivotFields count="18">
    <pivotField showAll="0"/>
    <pivotField showAll="0">
      <items count="23">
        <item x="16"/>
        <item x="0"/>
        <item x="10"/>
        <item x="2"/>
        <item x="20"/>
        <item x="13"/>
        <item x="18"/>
        <item x="5"/>
        <item x="8"/>
        <item x="4"/>
        <item x="3"/>
        <item x="1"/>
        <item x="12"/>
        <item x="14"/>
        <item x="15"/>
        <item x="19"/>
        <item x="7"/>
        <item x="21"/>
        <item x="6"/>
        <item x="11"/>
        <item x="17"/>
        <item x="9"/>
        <item t="default"/>
      </items>
    </pivotField>
    <pivotField axis="axisPage" multipleItemSelectionAllowed="1" showAll="0">
      <items count="83">
        <item x="56"/>
        <item x="17"/>
        <item x="57"/>
        <item x="18"/>
        <item x="25"/>
        <item x="59"/>
        <item x="19"/>
        <item x="60"/>
        <item x="61"/>
        <item x="0"/>
        <item x="11"/>
        <item x="21"/>
        <item x="22"/>
        <item x="62"/>
        <item x="23"/>
        <item x="24"/>
        <item x="58"/>
        <item x="26"/>
        <item x="15"/>
        <item x="63"/>
        <item x="27"/>
        <item x="28"/>
        <item x="29"/>
        <item x="30"/>
        <item x="31"/>
        <item x="32"/>
        <item x="33"/>
        <item x="34"/>
        <item x="37"/>
        <item x="5"/>
        <item x="35"/>
        <item x="4"/>
        <item x="65"/>
        <item x="66"/>
        <item x="67"/>
        <item x="68"/>
        <item x="3"/>
        <item x="1"/>
        <item x="14"/>
        <item h="1" x="64"/>
        <item x="16"/>
        <item x="69"/>
        <item x="20"/>
        <item x="9"/>
        <item x="38"/>
        <item x="39"/>
        <item x="7"/>
        <item x="40"/>
        <item x="71"/>
        <item x="41"/>
        <item x="42"/>
        <item x="43"/>
        <item x="72"/>
        <item x="73"/>
        <item x="44"/>
        <item x="75"/>
        <item x="76"/>
        <item x="74"/>
        <item x="45"/>
        <item x="77"/>
        <item x="46"/>
        <item x="10"/>
        <item x="47"/>
        <item x="78"/>
        <item x="48"/>
        <item x="70"/>
        <item x="79"/>
        <item x="50"/>
        <item x="51"/>
        <item x="2"/>
        <item x="6"/>
        <item x="13"/>
        <item x="12"/>
        <item x="52"/>
        <item x="80"/>
        <item x="81"/>
        <item x="36"/>
        <item x="53"/>
        <item x="54"/>
        <item x="8"/>
        <item x="55"/>
        <item x="49"/>
        <item t="default"/>
      </items>
    </pivotField>
    <pivotField showAll="0"/>
    <pivotField showAll="0"/>
    <pivotField showAll="0"/>
    <pivotField showAll="0"/>
    <pivotField axis="axisRow" showAll="0" sortType="ascending">
      <items count="73">
        <item x="10"/>
        <item x="1"/>
        <item x="6"/>
        <item x="8"/>
        <item x="5"/>
        <item x="13"/>
        <item x="34"/>
        <item x="3"/>
        <item x="2"/>
        <item x="46"/>
        <item x="11"/>
        <item x="14"/>
        <item x="59"/>
        <item x="15"/>
        <item x="12"/>
        <item x="35"/>
        <item x="9"/>
        <item x="65"/>
        <item x="23"/>
        <item x="55"/>
        <item x="19"/>
        <item x="62"/>
        <item x="61"/>
        <item x="4"/>
        <item x="53"/>
        <item x="63"/>
        <item x="64"/>
        <item x="0"/>
        <item x="7"/>
        <item x="60"/>
        <item x="26"/>
        <item x="21"/>
        <item x="32"/>
        <item x="44"/>
        <item x="54"/>
        <item x="25"/>
        <item x="50"/>
        <item x="36"/>
        <item x="67"/>
        <item x="40"/>
        <item x="17"/>
        <item x="56"/>
        <item x="58"/>
        <item x="29"/>
        <item x="68"/>
        <item x="41"/>
        <item x="70"/>
        <item x="24"/>
        <item x="69"/>
        <item x="20"/>
        <item x="28"/>
        <item x="18"/>
        <item x="39"/>
        <item x="47"/>
        <item x="30"/>
        <item x="51"/>
        <item x="66"/>
        <item x="33"/>
        <item x="52"/>
        <item x="49"/>
        <item x="42"/>
        <item x="37"/>
        <item x="57"/>
        <item x="71"/>
        <item x="43"/>
        <item x="22"/>
        <item x="16"/>
        <item x="38"/>
        <item x="48"/>
        <item x="45"/>
        <item x="27"/>
        <item x="31"/>
        <item t="default"/>
      </items>
    </pivotField>
    <pivotField showAll="0">
      <items count="81">
        <item x="76"/>
        <item x="60"/>
        <item x="77"/>
        <item x="55"/>
        <item x="66"/>
        <item x="71"/>
        <item x="69"/>
        <item x="79"/>
        <item x="54"/>
        <item x="59"/>
        <item x="58"/>
        <item x="67"/>
        <item x="75"/>
        <item x="72"/>
        <item x="65"/>
        <item x="64"/>
        <item x="70"/>
        <item x="61"/>
        <item x="7"/>
        <item x="23"/>
        <item x="63"/>
        <item x="48"/>
        <item x="37"/>
        <item x="78"/>
        <item x="43"/>
        <item x="73"/>
        <item x="57"/>
        <item x="74"/>
        <item x="46"/>
        <item x="25"/>
        <item x="35"/>
        <item x="68"/>
        <item x="28"/>
        <item x="45"/>
        <item x="50"/>
        <item x="49"/>
        <item x="16"/>
        <item x="56"/>
        <item x="12"/>
        <item x="19"/>
        <item x="31"/>
        <item x="14"/>
        <item x="62"/>
        <item x="1"/>
        <item x="26"/>
        <item x="15"/>
        <item x="33"/>
        <item x="53"/>
        <item x="17"/>
        <item x="29"/>
        <item x="47"/>
        <item x="6"/>
        <item x="21"/>
        <item x="38"/>
        <item x="36"/>
        <item x="41"/>
        <item x="22"/>
        <item x="8"/>
        <item x="44"/>
        <item x="52"/>
        <item x="13"/>
        <item x="3"/>
        <item x="32"/>
        <item x="42"/>
        <item x="34"/>
        <item x="27"/>
        <item x="20"/>
        <item x="51"/>
        <item x="18"/>
        <item x="4"/>
        <item x="39"/>
        <item x="40"/>
        <item x="0"/>
        <item x="30"/>
        <item x="2"/>
        <item x="9"/>
        <item x="5"/>
        <item x="11"/>
        <item x="24"/>
        <item x="10"/>
        <item t="default"/>
      </items>
    </pivotField>
    <pivotField showAll="0"/>
    <pivotField showAll="0"/>
    <pivotField axis="axisPage" multipleItemSelectionAllowed="1" showAll="0">
      <items count="3">
        <item x="1"/>
        <item h="1" x="0"/>
        <item t="default"/>
      </items>
    </pivotField>
    <pivotField dataField="1" showAll="0"/>
    <pivotField dataField="1" showAll="0"/>
    <pivotField showAll="0" defaultSubtotal="0"/>
    <pivotField numFmtId="9" showAll="0" defaultSubtotal="0"/>
    <pivotField showAll="0" defaultSubtotal="0"/>
    <pivotField showAll="0" defaultSubtotal="0"/>
  </pivotFields>
  <rowFields count="1">
    <field x="7"/>
  </rowFields>
  <rowItems count="19">
    <i>
      <x v="1"/>
    </i>
    <i>
      <x v="2"/>
    </i>
    <i>
      <x v="3"/>
    </i>
    <i>
      <x v="4"/>
    </i>
    <i>
      <x v="5"/>
    </i>
    <i>
      <x v="7"/>
    </i>
    <i>
      <x v="8"/>
    </i>
    <i>
      <x v="9"/>
    </i>
    <i>
      <x v="10"/>
    </i>
    <i>
      <x v="11"/>
    </i>
    <i>
      <x v="13"/>
    </i>
    <i>
      <x v="15"/>
    </i>
    <i>
      <x v="18"/>
    </i>
    <i>
      <x v="20"/>
    </i>
    <i>
      <x v="23"/>
    </i>
    <i>
      <x v="24"/>
    </i>
    <i>
      <x v="26"/>
    </i>
    <i>
      <x v="28"/>
    </i>
    <i t="grand">
      <x/>
    </i>
  </rowItems>
  <colFields count="1">
    <field x="-2"/>
  </colFields>
  <colItems count="2">
    <i>
      <x/>
    </i>
    <i i="1">
      <x v="1"/>
    </i>
  </colItems>
  <pageFields count="2">
    <pageField fld="11" hier="-1"/>
    <pageField fld="2" hier="-1"/>
  </pageFields>
  <dataFields count="2">
    <dataField name="Average of CDD65" fld="13" subtotal="average" baseField="7" baseItem="1"/>
    <dataField name="Average of HDD65" fld="12" subtotal="average" baseField="7" baseItem="9"/>
  </dataFields>
  <chartFormats count="2">
    <chartFormat chart="0" format="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4:B5" firstHeaderRow="0" firstDataRow="1" firstDataCol="0" rowPageCount="2" colPageCount="1"/>
  <pivotFields count="18">
    <pivotField showAll="0"/>
    <pivotField showAll="0"/>
    <pivotField axis="axisPage" multipleItemSelectionAllowed="1" showAll="0">
      <items count="83">
        <item x="56"/>
        <item x="17"/>
        <item x="57"/>
        <item x="18"/>
        <item x="25"/>
        <item x="59"/>
        <item x="19"/>
        <item x="60"/>
        <item x="61"/>
        <item x="0"/>
        <item x="11"/>
        <item x="21"/>
        <item x="22"/>
        <item x="62"/>
        <item x="23"/>
        <item x="24"/>
        <item x="58"/>
        <item x="26"/>
        <item x="15"/>
        <item x="63"/>
        <item x="27"/>
        <item x="28"/>
        <item x="29"/>
        <item x="30"/>
        <item x="31"/>
        <item x="32"/>
        <item x="33"/>
        <item x="34"/>
        <item x="37"/>
        <item x="5"/>
        <item x="35"/>
        <item x="4"/>
        <item x="65"/>
        <item x="66"/>
        <item x="67"/>
        <item x="68"/>
        <item x="3"/>
        <item x="1"/>
        <item x="14"/>
        <item h="1" x="64"/>
        <item x="16"/>
        <item x="69"/>
        <item x="20"/>
        <item x="9"/>
        <item x="38"/>
        <item x="39"/>
        <item x="7"/>
        <item x="40"/>
        <item x="71"/>
        <item x="41"/>
        <item x="42"/>
        <item x="43"/>
        <item x="72"/>
        <item x="73"/>
        <item x="44"/>
        <item x="75"/>
        <item x="76"/>
        <item x="74"/>
        <item x="45"/>
        <item x="77"/>
        <item x="46"/>
        <item x="10"/>
        <item x="47"/>
        <item x="78"/>
        <item x="48"/>
        <item x="70"/>
        <item x="79"/>
        <item x="50"/>
        <item x="51"/>
        <item x="2"/>
        <item x="6"/>
        <item x="13"/>
        <item x="12"/>
        <item x="52"/>
        <item x="80"/>
        <item x="81"/>
        <item x="36"/>
        <item x="53"/>
        <item x="54"/>
        <item x="8"/>
        <item x="55"/>
        <item x="4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Page" multipleItemSelectionAllowed="1" showAll="0">
      <items count="3">
        <item x="1"/>
        <item h="1" x="0"/>
        <item t="default"/>
      </items>
    </pivotField>
    <pivotField dataField="1" showAll="0"/>
    <pivotField dataField="1" showAll="0"/>
    <pivotField showAll="0" defaultSubtotal="0"/>
    <pivotField numFmtId="9" showAll="0" defaultSubtotal="0"/>
    <pivotField showAll="0" defaultSubtotal="0"/>
    <pivotField showAll="0" defaultSubtotal="0"/>
  </pivotFields>
  <rowItems count="1">
    <i/>
  </rowItems>
  <colFields count="1">
    <field x="-2"/>
  </colFields>
  <colItems count="2">
    <i>
      <x/>
    </i>
    <i i="1">
      <x v="1"/>
    </i>
  </colItems>
  <pageFields count="2">
    <pageField fld="11" hier="-1"/>
    <pageField fld="2" hier="-1"/>
  </pageFields>
  <dataFields count="2">
    <dataField name="Average of HDD65" fld="12" subtotal="average" baseField="0" baseItem="1"/>
    <dataField name="Average of CDD65" fld="13" subtotal="average" baseField="0" baseItem="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le2" displayName="Table2" ref="A1:L8" totalsRowShown="0" headerRowDxfId="20" dataDxfId="18" headerRowBorderDxfId="19" tableBorderDxfId="17" totalsRowBorderDxfId="16" dataCellStyle="Percent">
  <autoFilter ref="A1:L8"/>
  <tableColumns count="12">
    <tableColumn id="1" name="State" dataDxfId="15"/>
    <tableColumn id="2" name="City" dataDxfId="14"/>
    <tableColumn id="3" name="Station/Description" dataDxfId="13"/>
    <tableColumn id="4" name="Latitude" dataDxfId="12"/>
    <tableColumn id="5" name="Longitude" dataDxfId="11"/>
    <tableColumn id="6" name="Elevation" dataDxfId="10"/>
    <tableColumn id="7" name="HDD65" dataDxfId="9"/>
    <tableColumn id="8" name="CDD65" dataDxfId="8"/>
    <tableColumn id="9" name="Dif HDD" dataDxfId="7" dataCellStyle="Percent"/>
    <tableColumn id="10" name="Dif CDD" dataDxfId="6" dataCellStyle="Percent"/>
    <tableColumn id="11" name="Region" dataDxfId="1" dataCellStyle="Percent"/>
    <tableColumn id="12" name="Water Main Temps (AVG)" dataDxfId="0" dataCellStyle="Percen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R83" totalsRowShown="0">
  <autoFilter ref="A1:R83">
    <filterColumn colId="11">
      <customFilters>
        <customFilter operator="notEqual" val=" "/>
      </customFilters>
    </filterColumn>
    <filterColumn colId="17">
      <customFilters>
        <customFilter operator="notEqual" val=" "/>
      </customFilters>
    </filterColumn>
  </autoFilter>
  <sortState ref="A3:R72">
    <sortCondition ref="H1:H83"/>
  </sortState>
  <tableColumns count="18">
    <tableColumn id="1" name="State"/>
    <tableColumn id="14" name="City"/>
    <tableColumn id="2" name="Station/Description"/>
    <tableColumn id="3" name="Type"/>
    <tableColumn id="4" name="WMO #"/>
    <tableColumn id="5" name="Complete/Incomplete"/>
    <tableColumn id="6" name="# of Records/Month"/>
    <tableColumn id="7" name="Latitude"/>
    <tableColumn id="8" name="Longitude"/>
    <tableColumn id="9" name="Elevation"/>
    <tableColumn id="10" name="Time Zone"/>
    <tableColumn id="11" name="Use?"/>
    <tableColumn id="12" name="HDD65"/>
    <tableColumn id="13" name="CDD65"/>
    <tableColumn id="15" name="Dif HDD" dataDxfId="5">
      <calculatedColumnFormula>1-(Table1[[#This Row],[HDD65]]/GETPIVOTDATA("Average of HDD65",'Average Deg Days'!$A$3))</calculatedColumnFormula>
    </tableColumn>
    <tableColumn id="16" name="Dif CDD" dataDxfId="4">
      <calculatedColumnFormula>-(1-Table1[[#This Row],[CDD65]]/GETPIVOTDATA("Average of CDD65",'Average Deg Days'!$A$3))</calculatedColumnFormula>
    </tableColumn>
    <tableColumn id="17" name="Region" dataDxfId="3"/>
    <tableColumn id="18" name="Zone File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workbookViewId="0">
      <selection activeCell="E19" sqref="E19"/>
    </sheetView>
  </sheetViews>
  <sheetFormatPr defaultRowHeight="15" x14ac:dyDescent="0.25"/>
  <cols>
    <col min="1" max="1" width="7.7109375" customWidth="1"/>
    <col min="2" max="2" width="14.7109375" bestFit="1" customWidth="1"/>
    <col min="3" max="3" width="23.7109375" bestFit="1" customWidth="1"/>
    <col min="4" max="4" width="10.42578125" customWidth="1"/>
    <col min="5" max="5" width="12" customWidth="1"/>
    <col min="6" max="6" width="11.42578125" customWidth="1"/>
    <col min="7" max="7" width="9" customWidth="1"/>
    <col min="8" max="8" width="8.85546875" customWidth="1"/>
    <col min="9" max="9" width="10" customWidth="1"/>
    <col min="10" max="10" width="9.85546875" customWidth="1"/>
    <col min="11" max="11" width="9.28515625" customWidth="1"/>
    <col min="12" max="12" width="20.140625" customWidth="1"/>
  </cols>
  <sheetData>
    <row r="1" spans="1:12" x14ac:dyDescent="0.25">
      <c r="A1" s="18" t="s">
        <v>69</v>
      </c>
      <c r="B1" s="18" t="s">
        <v>103</v>
      </c>
      <c r="C1" s="18" t="s">
        <v>0</v>
      </c>
      <c r="D1" s="18" t="s">
        <v>4</v>
      </c>
      <c r="E1" s="18" t="s">
        <v>5</v>
      </c>
      <c r="F1" s="18" t="s">
        <v>6</v>
      </c>
      <c r="G1" s="18" t="s">
        <v>101</v>
      </c>
      <c r="H1" s="18" t="s">
        <v>102</v>
      </c>
      <c r="I1" s="18" t="s">
        <v>125</v>
      </c>
      <c r="J1" s="18" t="s">
        <v>126</v>
      </c>
      <c r="K1" s="18" t="s">
        <v>130</v>
      </c>
      <c r="L1" s="21" t="s">
        <v>138</v>
      </c>
    </row>
    <row r="2" spans="1:12" x14ac:dyDescent="0.25">
      <c r="A2" s="16" t="s">
        <v>71</v>
      </c>
      <c r="B2" s="16" t="s">
        <v>115</v>
      </c>
      <c r="C2" s="16" t="s">
        <v>49</v>
      </c>
      <c r="D2" s="16">
        <v>40.667000000000002</v>
      </c>
      <c r="E2" s="16">
        <v>-91.332999999999998</v>
      </c>
      <c r="F2" s="16">
        <v>221</v>
      </c>
      <c r="G2" s="16">
        <v>5270</v>
      </c>
      <c r="H2" s="16">
        <v>1153</v>
      </c>
      <c r="I2" s="17">
        <v>-4.0495464133925019E-2</v>
      </c>
      <c r="J2" s="17">
        <v>-0.13414489545867747</v>
      </c>
      <c r="K2" s="17" t="s">
        <v>99</v>
      </c>
      <c r="L2" s="22">
        <v>59.54</v>
      </c>
    </row>
    <row r="3" spans="1:12" x14ac:dyDescent="0.25">
      <c r="A3" s="16" t="s">
        <v>99</v>
      </c>
      <c r="B3" s="16" t="s">
        <v>122</v>
      </c>
      <c r="C3" s="16" t="s">
        <v>86</v>
      </c>
      <c r="D3" s="16">
        <v>40.832999999999998</v>
      </c>
      <c r="E3" s="16">
        <v>-96.766999999999996</v>
      </c>
      <c r="F3" s="16">
        <v>357</v>
      </c>
      <c r="G3" s="16">
        <v>5882</v>
      </c>
      <c r="H3" s="16">
        <v>1228</v>
      </c>
      <c r="I3" s="17">
        <v>-0.16132719545270335</v>
      </c>
      <c r="J3" s="17">
        <v>-7.782301094818378E-2</v>
      </c>
      <c r="K3" s="17" t="s">
        <v>132</v>
      </c>
      <c r="L3" s="23">
        <v>58.238</v>
      </c>
    </row>
    <row r="4" spans="1:12" x14ac:dyDescent="0.25">
      <c r="A4" s="16" t="s">
        <v>70</v>
      </c>
      <c r="B4" s="16" t="s">
        <v>110</v>
      </c>
      <c r="C4" s="16" t="s">
        <v>8</v>
      </c>
      <c r="D4" s="16">
        <v>37.232999999999997</v>
      </c>
      <c r="E4" s="16">
        <v>-89.566999999999993</v>
      </c>
      <c r="F4" s="16">
        <v>103</v>
      </c>
      <c r="G4" s="16">
        <v>4507</v>
      </c>
      <c r="H4" s="16">
        <v>1285</v>
      </c>
      <c r="I4" s="17">
        <v>0.11014932507559771</v>
      </c>
      <c r="J4" s="17">
        <v>-3.5018378720208632E-2</v>
      </c>
      <c r="K4" s="17" t="s">
        <v>133</v>
      </c>
      <c r="L4" s="22">
        <v>62.317</v>
      </c>
    </row>
    <row r="5" spans="1:12" x14ac:dyDescent="0.25">
      <c r="A5" s="16" t="s">
        <v>70</v>
      </c>
      <c r="B5" s="16" t="s">
        <v>135</v>
      </c>
      <c r="C5" s="16" t="s">
        <v>15</v>
      </c>
      <c r="D5" s="16">
        <v>38.1</v>
      </c>
      <c r="E5" s="16">
        <v>-92.55</v>
      </c>
      <c r="F5" s="16">
        <v>265</v>
      </c>
      <c r="G5" s="16">
        <v>4629</v>
      </c>
      <c r="H5" s="16">
        <v>1521</v>
      </c>
      <c r="I5" s="17">
        <v>8.6061953799632107E-2</v>
      </c>
      <c r="J5" s="17">
        <v>0.14220781787281145</v>
      </c>
      <c r="K5" s="17" t="s">
        <v>134</v>
      </c>
      <c r="L5" s="23">
        <v>62.505000000000003</v>
      </c>
    </row>
    <row r="6" spans="1:12" x14ac:dyDescent="0.25">
      <c r="A6" s="19" t="s">
        <v>70</v>
      </c>
      <c r="B6" s="19" t="s">
        <v>120</v>
      </c>
      <c r="C6" s="19" t="s">
        <v>28</v>
      </c>
      <c r="D6" s="19">
        <v>38.716999999999999</v>
      </c>
      <c r="E6" s="19">
        <v>-93.55</v>
      </c>
      <c r="F6" s="19">
        <v>255</v>
      </c>
      <c r="G6" s="19">
        <v>4818</v>
      </c>
      <c r="H6" s="19">
        <v>1328</v>
      </c>
      <c r="I6" s="20">
        <v>4.8746272068832863E-2</v>
      </c>
      <c r="J6" s="20">
        <v>-2.7271649341922277E-3</v>
      </c>
      <c r="K6" s="20" t="s">
        <v>137</v>
      </c>
      <c r="L6" s="23">
        <v>61.381999999999998</v>
      </c>
    </row>
    <row r="7" spans="1:12" x14ac:dyDescent="0.25">
      <c r="A7" s="19" t="s">
        <v>70</v>
      </c>
      <c r="B7" s="19" t="s">
        <v>114</v>
      </c>
      <c r="C7" s="19" t="s">
        <v>26</v>
      </c>
      <c r="D7" s="19">
        <v>38.75</v>
      </c>
      <c r="E7" s="19">
        <v>-90.367000000000004</v>
      </c>
      <c r="F7" s="19">
        <v>173</v>
      </c>
      <c r="G7" s="19">
        <v>4843</v>
      </c>
      <c r="H7" s="19">
        <v>1569</v>
      </c>
      <c r="I7" s="20">
        <v>4.3810335331954664E-2</v>
      </c>
      <c r="J7" s="20">
        <v>0.17825382395952727</v>
      </c>
      <c r="K7" s="20" t="s">
        <v>103</v>
      </c>
      <c r="L7" s="23">
        <v>62.122999999999998</v>
      </c>
    </row>
    <row r="8" spans="1:12" x14ac:dyDescent="0.25">
      <c r="A8" s="19" t="s">
        <v>70</v>
      </c>
      <c r="B8" s="19" t="s">
        <v>113</v>
      </c>
      <c r="C8" s="19" t="s">
        <v>17</v>
      </c>
      <c r="D8" s="19">
        <v>39.299999999999997</v>
      </c>
      <c r="E8" s="19">
        <v>-94.716999999999999</v>
      </c>
      <c r="F8" s="19">
        <v>298</v>
      </c>
      <c r="G8" s="19">
        <v>5444</v>
      </c>
      <c r="H8" s="19">
        <v>1321</v>
      </c>
      <c r="I8" s="20">
        <v>-7.4849583822597321E-2</v>
      </c>
      <c r="J8" s="20">
        <v>-7.9838741551716552E-3</v>
      </c>
      <c r="K8" s="20" t="s">
        <v>103</v>
      </c>
      <c r="L8" s="24">
        <v>59.707999999999998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83"/>
  <sheetViews>
    <sheetView workbookViewId="0">
      <selection activeCell="A14" sqref="A14:R17"/>
    </sheetView>
  </sheetViews>
  <sheetFormatPr defaultRowHeight="15" x14ac:dyDescent="0.25"/>
  <cols>
    <col min="1" max="1" width="7.85546875" bestFit="1" customWidth="1"/>
    <col min="2" max="2" width="18.140625" bestFit="1" customWidth="1"/>
    <col min="3" max="3" width="27.7109375" customWidth="1"/>
    <col min="4" max="4" width="7.5703125" hidden="1" customWidth="1"/>
    <col min="5" max="5" width="10" hidden="1" customWidth="1"/>
    <col min="6" max="6" width="23.28515625" hidden="1" customWidth="1"/>
    <col min="7" max="7" width="21.140625" hidden="1" customWidth="1"/>
    <col min="8" max="8" width="10.5703125" customWidth="1"/>
    <col min="9" max="9" width="12.140625" customWidth="1"/>
    <col min="10" max="10" width="11.5703125" customWidth="1"/>
    <col min="11" max="11" width="12.5703125" hidden="1" customWidth="1"/>
    <col min="12" max="12" width="7.7109375" hidden="1" customWidth="1"/>
    <col min="14" max="14" width="9" bestFit="1" customWidth="1"/>
    <col min="18" max="18" width="9.140625" customWidth="1"/>
  </cols>
  <sheetData>
    <row r="1" spans="1:18" x14ac:dyDescent="0.25">
      <c r="A1" t="s">
        <v>69</v>
      </c>
      <c r="B1" t="s">
        <v>103</v>
      </c>
      <c r="C1" t="s">
        <v>0</v>
      </c>
      <c r="D1" t="s">
        <v>1</v>
      </c>
      <c r="E1" t="s">
        <v>2</v>
      </c>
      <c r="F1" t="s">
        <v>3</v>
      </c>
      <c r="G1" t="s">
        <v>29</v>
      </c>
      <c r="H1" t="s">
        <v>4</v>
      </c>
      <c r="I1" t="s">
        <v>5</v>
      </c>
      <c r="J1" t="s">
        <v>6</v>
      </c>
      <c r="K1" t="s">
        <v>7</v>
      </c>
      <c r="L1" t="s">
        <v>100</v>
      </c>
      <c r="M1" t="s">
        <v>101</v>
      </c>
      <c r="N1" t="s">
        <v>102</v>
      </c>
      <c r="O1" t="s">
        <v>125</v>
      </c>
      <c r="P1" t="s">
        <v>126</v>
      </c>
      <c r="Q1" t="s">
        <v>130</v>
      </c>
      <c r="R1" t="s">
        <v>136</v>
      </c>
    </row>
    <row r="2" spans="1:18" hidden="1" x14ac:dyDescent="0.25">
      <c r="A2" t="s">
        <v>71</v>
      </c>
      <c r="B2" t="s">
        <v>107</v>
      </c>
      <c r="C2" t="s">
        <v>33</v>
      </c>
      <c r="D2" t="s">
        <v>9</v>
      </c>
      <c r="E2">
        <v>725455</v>
      </c>
      <c r="F2" t="s">
        <v>10</v>
      </c>
      <c r="G2">
        <v>713</v>
      </c>
      <c r="H2">
        <v>40.783000000000001</v>
      </c>
      <c r="I2">
        <v>-91.117000000000004</v>
      </c>
      <c r="J2">
        <v>211</v>
      </c>
      <c r="K2">
        <v>-6</v>
      </c>
      <c r="M2">
        <v>5698</v>
      </c>
      <c r="N2">
        <v>1466</v>
      </c>
      <c r="O2" s="4">
        <f>1-(Table1[[#This Row],[HDD65]]/GETPIVOTDATA("Average of HDD65",'Average Deg Days'!$A$3))</f>
        <v>-0.1249987010692799</v>
      </c>
      <c r="P2" s="4">
        <f>-(1-Table1[[#This Row],[CDD65]]/GETPIVOTDATA("Average of CDD65",'Average Deg Days'!$A$3))</f>
        <v>0.10090510256511598</v>
      </c>
      <c r="Q2" s="6" t="s">
        <v>99</v>
      </c>
      <c r="R2" s="6"/>
    </row>
    <row r="3" spans="1:18" hidden="1" x14ac:dyDescent="0.25">
      <c r="A3" t="s">
        <v>70</v>
      </c>
      <c r="B3" t="s">
        <v>112</v>
      </c>
      <c r="C3" t="s">
        <v>14</v>
      </c>
      <c r="D3" t="s">
        <v>9</v>
      </c>
      <c r="E3">
        <v>723495</v>
      </c>
      <c r="F3" t="s">
        <v>10</v>
      </c>
      <c r="G3">
        <v>714</v>
      </c>
      <c r="H3">
        <v>37.15</v>
      </c>
      <c r="I3">
        <v>-94.5</v>
      </c>
      <c r="J3">
        <v>297</v>
      </c>
      <c r="K3">
        <v>-6</v>
      </c>
      <c r="L3">
        <v>1</v>
      </c>
      <c r="M3">
        <v>3665</v>
      </c>
      <c r="N3">
        <v>1952</v>
      </c>
      <c r="O3" s="4">
        <f>1-(Table1[[#This Row],[HDD65]]/GETPIVOTDATA("Average of HDD65",'Average Deg Days'!$A$3))</f>
        <v>0.27639167437365553</v>
      </c>
      <c r="P3" s="4">
        <f>-(1-Table1[[#This Row],[CDD65]]/GETPIVOTDATA("Average of CDD65",'Average Deg Days'!$A$3))</f>
        <v>0.46587091419311499</v>
      </c>
      <c r="Q3" s="6" t="s">
        <v>134</v>
      </c>
      <c r="R3" s="10"/>
    </row>
    <row r="4" spans="1:18" hidden="1" x14ac:dyDescent="0.25">
      <c r="A4" t="s">
        <v>70</v>
      </c>
      <c r="B4" t="s">
        <v>118</v>
      </c>
      <c r="C4" t="s">
        <v>23</v>
      </c>
      <c r="D4" t="s">
        <v>9</v>
      </c>
      <c r="E4">
        <v>724400</v>
      </c>
      <c r="F4" t="s">
        <v>10</v>
      </c>
      <c r="G4">
        <v>728</v>
      </c>
      <c r="H4">
        <v>37.232999999999997</v>
      </c>
      <c r="I4">
        <v>-93.382999999999996</v>
      </c>
      <c r="J4">
        <v>384</v>
      </c>
      <c r="K4">
        <v>-6</v>
      </c>
      <c r="L4">
        <v>1</v>
      </c>
      <c r="M4">
        <v>4624</v>
      </c>
      <c r="N4">
        <v>1311</v>
      </c>
      <c r="O4" s="4">
        <f>1-(Table1[[#This Row],[HDD65]]/GETPIVOTDATA("Average of HDD65",'Average Deg Days'!$A$3))</f>
        <v>8.704914114700768E-2</v>
      </c>
      <c r="P4" s="4">
        <f>-(1-Table1[[#This Row],[CDD65]]/GETPIVOTDATA("Average of CDD65",'Average Deg Days'!$A$3))</f>
        <v>-1.5493458756570821E-2</v>
      </c>
      <c r="Q4" s="6" t="s">
        <v>134</v>
      </c>
      <c r="R4" s="10"/>
    </row>
    <row r="5" spans="1:18" x14ac:dyDescent="0.25">
      <c r="A5" s="7" t="s">
        <v>70</v>
      </c>
      <c r="B5" s="7" t="s">
        <v>110</v>
      </c>
      <c r="C5" s="7" t="s">
        <v>8</v>
      </c>
      <c r="D5" s="7" t="s">
        <v>9</v>
      </c>
      <c r="E5" s="7">
        <v>723489</v>
      </c>
      <c r="F5" s="7" t="s">
        <v>10</v>
      </c>
      <c r="G5" s="7">
        <v>651</v>
      </c>
      <c r="H5" s="7">
        <v>37.232999999999997</v>
      </c>
      <c r="I5" s="7">
        <v>-89.566999999999993</v>
      </c>
      <c r="J5" s="7">
        <v>103</v>
      </c>
      <c r="K5" s="7">
        <v>-6</v>
      </c>
      <c r="L5" s="7">
        <v>1</v>
      </c>
      <c r="M5" s="7">
        <v>4507</v>
      </c>
      <c r="N5" s="7">
        <v>1285</v>
      </c>
      <c r="O5" s="8">
        <f>1-(Table1[[#This Row],[HDD65]]/GETPIVOTDATA("Average of HDD65",'Average Deg Days'!$A$3))</f>
        <v>0.11014932507559771</v>
      </c>
      <c r="P5" s="8">
        <f>-(1-Table1[[#This Row],[CDD65]]/GETPIVOTDATA("Average of CDD65",'Average Deg Days'!$A$3))</f>
        <v>-3.5018378720208632E-2</v>
      </c>
      <c r="Q5" s="9" t="s">
        <v>133</v>
      </c>
      <c r="R5" s="15">
        <v>1</v>
      </c>
    </row>
    <row r="6" spans="1:18" hidden="1" x14ac:dyDescent="0.25">
      <c r="A6" t="s">
        <v>70</v>
      </c>
      <c r="B6" t="s">
        <v>104</v>
      </c>
      <c r="C6" t="s">
        <v>105</v>
      </c>
      <c r="D6" t="s">
        <v>9</v>
      </c>
      <c r="E6">
        <v>724457</v>
      </c>
      <c r="F6" t="s">
        <v>10</v>
      </c>
      <c r="G6">
        <v>421</v>
      </c>
      <c r="H6">
        <v>37.75</v>
      </c>
      <c r="I6">
        <v>-92.15</v>
      </c>
      <c r="J6">
        <v>351</v>
      </c>
      <c r="K6">
        <v>-6</v>
      </c>
      <c r="L6">
        <v>1</v>
      </c>
      <c r="M6">
        <v>4715</v>
      </c>
      <c r="N6">
        <v>1482</v>
      </c>
      <c r="O6" s="4">
        <f>1-(Table1[[#This Row],[HDD65]]/GETPIVOTDATA("Average of HDD65",'Average Deg Days'!$A$3))</f>
        <v>6.9082331424771048E-2</v>
      </c>
      <c r="P6" s="4">
        <f>-(1-Table1[[#This Row],[CDD65]]/GETPIVOTDATA("Average of CDD65",'Average Deg Days'!$A$3))</f>
        <v>0.11292043792735473</v>
      </c>
      <c r="Q6" s="6" t="s">
        <v>134</v>
      </c>
      <c r="R6" s="10"/>
    </row>
    <row r="7" spans="1:18" hidden="1" x14ac:dyDescent="0.25">
      <c r="A7" t="s">
        <v>70</v>
      </c>
      <c r="B7" t="s">
        <v>12</v>
      </c>
      <c r="C7" t="s">
        <v>12</v>
      </c>
      <c r="D7" t="s">
        <v>9</v>
      </c>
      <c r="E7">
        <v>724454</v>
      </c>
      <c r="F7" t="s">
        <v>10</v>
      </c>
      <c r="G7">
        <v>521</v>
      </c>
      <c r="H7">
        <v>37.767000000000003</v>
      </c>
      <c r="I7">
        <v>-90.4</v>
      </c>
      <c r="J7">
        <v>274</v>
      </c>
      <c r="K7">
        <v>-6</v>
      </c>
      <c r="L7">
        <v>1</v>
      </c>
      <c r="M7">
        <v>4543</v>
      </c>
      <c r="N7">
        <v>1166</v>
      </c>
      <c r="O7" s="4">
        <f>1-(Table1[[#This Row],[HDD65]]/GETPIVOTDATA("Average of HDD65",'Average Deg Days'!$A$3))</f>
        <v>0.10304157617449305</v>
      </c>
      <c r="P7" s="4">
        <f>-(1-Table1[[#This Row],[CDD65]]/GETPIVOTDATA("Average of CDD65",'Average Deg Days'!$A$3))</f>
        <v>-0.12438243547685857</v>
      </c>
      <c r="Q7" s="6" t="s">
        <v>133</v>
      </c>
      <c r="R7" s="10"/>
    </row>
    <row r="8" spans="1:18" x14ac:dyDescent="0.25">
      <c r="A8" s="7" t="s">
        <v>70</v>
      </c>
      <c r="B8" s="7" t="s">
        <v>135</v>
      </c>
      <c r="C8" s="7" t="s">
        <v>15</v>
      </c>
      <c r="D8" s="7" t="s">
        <v>9</v>
      </c>
      <c r="E8" s="7">
        <v>724459</v>
      </c>
      <c r="F8" s="7" t="s">
        <v>10</v>
      </c>
      <c r="G8" s="7">
        <v>363</v>
      </c>
      <c r="H8" s="7">
        <v>38.1</v>
      </c>
      <c r="I8" s="7">
        <v>-92.55</v>
      </c>
      <c r="J8" s="7">
        <v>265</v>
      </c>
      <c r="K8" s="7">
        <v>-6</v>
      </c>
      <c r="L8" s="7">
        <v>1</v>
      </c>
      <c r="M8" s="7">
        <v>4629</v>
      </c>
      <c r="N8" s="7">
        <v>1521</v>
      </c>
      <c r="O8" s="8">
        <f>1-(Table1[[#This Row],[HDD65]]/GETPIVOTDATA("Average of HDD65",'Average Deg Days'!$A$3))</f>
        <v>8.6061953799632107E-2</v>
      </c>
      <c r="P8" s="8">
        <f>-(1-Table1[[#This Row],[CDD65]]/GETPIVOTDATA("Average of CDD65",'Average Deg Days'!$A$3))</f>
        <v>0.14220781787281145</v>
      </c>
      <c r="Q8" s="9" t="s">
        <v>134</v>
      </c>
      <c r="R8" s="15">
        <v>1</v>
      </c>
    </row>
    <row r="9" spans="1:18" hidden="1" x14ac:dyDescent="0.25">
      <c r="A9" t="s">
        <v>70</v>
      </c>
      <c r="B9" t="s">
        <v>111</v>
      </c>
      <c r="C9" t="s">
        <v>13</v>
      </c>
      <c r="D9" t="s">
        <v>9</v>
      </c>
      <c r="E9">
        <v>724458</v>
      </c>
      <c r="F9" t="s">
        <v>10</v>
      </c>
      <c r="G9">
        <v>611</v>
      </c>
      <c r="H9">
        <v>38.582999999999998</v>
      </c>
      <c r="I9">
        <v>-92.15</v>
      </c>
      <c r="J9">
        <v>167</v>
      </c>
      <c r="K9">
        <v>-6</v>
      </c>
      <c r="L9">
        <v>1</v>
      </c>
      <c r="M9">
        <v>4487</v>
      </c>
      <c r="N9">
        <v>1470</v>
      </c>
      <c r="O9" s="4">
        <f>1-(Table1[[#This Row],[HDD65]]/GETPIVOTDATA("Average of HDD65",'Average Deg Days'!$A$3))</f>
        <v>0.11409807446510023</v>
      </c>
      <c r="P9" s="4">
        <f>-(1-Table1[[#This Row],[CDD65]]/GETPIVOTDATA("Average of CDD65",'Average Deg Days'!$A$3))</f>
        <v>0.10390893640567578</v>
      </c>
      <c r="Q9" s="6" t="s">
        <v>133</v>
      </c>
      <c r="R9" s="10"/>
    </row>
    <row r="10" spans="1:18" hidden="1" x14ac:dyDescent="0.25">
      <c r="A10" t="s">
        <v>70</v>
      </c>
      <c r="B10" t="s">
        <v>117</v>
      </c>
      <c r="C10" t="s">
        <v>22</v>
      </c>
      <c r="D10" t="s">
        <v>9</v>
      </c>
      <c r="E10">
        <v>724345</v>
      </c>
      <c r="F10" t="s">
        <v>10</v>
      </c>
      <c r="G10">
        <v>720</v>
      </c>
      <c r="H10">
        <v>38.65</v>
      </c>
      <c r="I10">
        <v>-90.65</v>
      </c>
      <c r="J10">
        <v>141</v>
      </c>
      <c r="K10">
        <v>-6</v>
      </c>
      <c r="L10">
        <v>1</v>
      </c>
      <c r="M10">
        <v>4321</v>
      </c>
      <c r="N10">
        <v>1361</v>
      </c>
      <c r="O10" s="4">
        <f>1-(Table1[[#This Row],[HDD65]]/GETPIVOTDATA("Average of HDD65",'Average Deg Days'!$A$3))</f>
        <v>0.14687269439797157</v>
      </c>
      <c r="P10" s="4">
        <f>-(1-Table1[[#This Row],[CDD65]]/GETPIVOTDATA("Average of CDD65",'Average Deg Days'!$A$3))</f>
        <v>2.205446425042501E-2</v>
      </c>
      <c r="Q10" s="6" t="s">
        <v>133</v>
      </c>
      <c r="R10" s="10"/>
    </row>
    <row r="11" spans="1:18" hidden="1" x14ac:dyDescent="0.25">
      <c r="A11" t="s">
        <v>70</v>
      </c>
      <c r="C11" t="s">
        <v>18</v>
      </c>
      <c r="D11" t="s">
        <v>9</v>
      </c>
      <c r="E11">
        <v>724455</v>
      </c>
      <c r="F11" t="s">
        <v>19</v>
      </c>
      <c r="G11">
        <v>527</v>
      </c>
      <c r="H11">
        <v>40.1</v>
      </c>
      <c r="I11">
        <v>-92.55</v>
      </c>
      <c r="J11">
        <v>294</v>
      </c>
      <c r="K11">
        <v>-6</v>
      </c>
      <c r="O11">
        <f>1-(Table1[[#This Row],[HDD65]]/GETPIVOTDATA("Average of HDD65",'Average Deg Days'!$A$3))</f>
        <v>1</v>
      </c>
      <c r="P11" s="5">
        <f>-(1-Table1[[#This Row],[CDD65]]/GETPIVOTDATA("Average of CDD65",'Average Deg Days'!$A$3))</f>
        <v>-1</v>
      </c>
      <c r="Q11" s="5"/>
      <c r="R11" s="5"/>
    </row>
    <row r="12" spans="1:18" hidden="1" x14ac:dyDescent="0.25">
      <c r="A12" t="s">
        <v>70</v>
      </c>
      <c r="C12" t="s">
        <v>20</v>
      </c>
      <c r="D12" t="s">
        <v>9</v>
      </c>
      <c r="E12">
        <v>723300</v>
      </c>
      <c r="F12" t="s">
        <v>21</v>
      </c>
      <c r="G12">
        <v>466</v>
      </c>
      <c r="H12">
        <v>36.767000000000003</v>
      </c>
      <c r="I12">
        <v>-90.466999999999999</v>
      </c>
      <c r="J12">
        <v>146</v>
      </c>
      <c r="K12">
        <v>-6</v>
      </c>
      <c r="O12">
        <f>1-(Table1[[#This Row],[HDD65]]/GETPIVOTDATA("Average of HDD65",'Average Deg Days'!$A$3))</f>
        <v>1</v>
      </c>
      <c r="P12" s="5">
        <f>-(1-Table1[[#This Row],[CDD65]]/GETPIVOTDATA("Average of CDD65",'Average Deg Days'!$A$3))</f>
        <v>-1</v>
      </c>
      <c r="Q12" s="5"/>
      <c r="R12" s="5"/>
    </row>
    <row r="13" spans="1:18" x14ac:dyDescent="0.25">
      <c r="A13" s="11" t="s">
        <v>70</v>
      </c>
      <c r="B13" s="11" t="s">
        <v>120</v>
      </c>
      <c r="C13" s="11" t="s">
        <v>28</v>
      </c>
      <c r="D13" s="11" t="s">
        <v>9</v>
      </c>
      <c r="E13" s="11">
        <v>724467</v>
      </c>
      <c r="F13" s="11" t="s">
        <v>10</v>
      </c>
      <c r="G13" s="11">
        <v>692</v>
      </c>
      <c r="H13" s="11">
        <v>38.716999999999999</v>
      </c>
      <c r="I13" s="11">
        <v>-93.55</v>
      </c>
      <c r="J13" s="11">
        <v>255</v>
      </c>
      <c r="K13" s="11">
        <v>-6</v>
      </c>
      <c r="L13" s="11">
        <v>1</v>
      </c>
      <c r="M13" s="11">
        <v>4818</v>
      </c>
      <c r="N13" s="11">
        <v>1328</v>
      </c>
      <c r="O13" s="12">
        <f>1-(Table1[[#This Row],[HDD65]]/GETPIVOTDATA("Average of HDD65",'Average Deg Days'!$A$3))</f>
        <v>4.8746272068832863E-2</v>
      </c>
      <c r="P13" s="12">
        <f>-(1-Table1[[#This Row],[CDD65]]/GETPIVOTDATA("Average of CDD65",'Average Deg Days'!$A$3))</f>
        <v>-2.7271649341922277E-3</v>
      </c>
      <c r="Q13" s="13" t="s">
        <v>134</v>
      </c>
      <c r="R13" s="14">
        <v>2</v>
      </c>
    </row>
    <row r="14" spans="1:18" x14ac:dyDescent="0.25">
      <c r="A14" t="s">
        <v>70</v>
      </c>
      <c r="B14" t="s">
        <v>114</v>
      </c>
      <c r="C14" t="s">
        <v>26</v>
      </c>
      <c r="D14" t="s">
        <v>9</v>
      </c>
      <c r="E14">
        <v>724340</v>
      </c>
      <c r="F14" t="s">
        <v>10</v>
      </c>
      <c r="G14">
        <v>728</v>
      </c>
      <c r="H14">
        <v>38.75</v>
      </c>
      <c r="I14">
        <v>-90.367000000000004</v>
      </c>
      <c r="J14">
        <v>173</v>
      </c>
      <c r="K14">
        <v>-6</v>
      </c>
      <c r="L14">
        <v>1</v>
      </c>
      <c r="M14">
        <v>4843</v>
      </c>
      <c r="N14">
        <v>1569</v>
      </c>
      <c r="O14" s="4">
        <f>1-(Table1[[#This Row],[HDD65]]/GETPIVOTDATA("Average of HDD65",'Average Deg Days'!$A$3))</f>
        <v>4.3810335331954664E-2</v>
      </c>
      <c r="P14" s="4">
        <f>-(1-Table1[[#This Row],[CDD65]]/GETPIVOTDATA("Average of CDD65",'Average Deg Days'!$A$3))</f>
        <v>0.17825382395952727</v>
      </c>
      <c r="Q14" s="6" t="s">
        <v>133</v>
      </c>
      <c r="R14" s="10">
        <v>3</v>
      </c>
    </row>
    <row r="15" spans="1:18" hidden="1" x14ac:dyDescent="0.25">
      <c r="A15" t="s">
        <v>70</v>
      </c>
      <c r="C15" t="s">
        <v>24</v>
      </c>
      <c r="D15" t="s">
        <v>9</v>
      </c>
      <c r="E15">
        <v>724490</v>
      </c>
      <c r="F15" t="s">
        <v>25</v>
      </c>
      <c r="G15">
        <v>400</v>
      </c>
      <c r="H15">
        <v>39.767000000000003</v>
      </c>
      <c r="I15">
        <v>-94.9</v>
      </c>
      <c r="J15">
        <v>247</v>
      </c>
      <c r="K15">
        <v>-6</v>
      </c>
      <c r="O15">
        <f>1-(Table1[[#This Row],[HDD65]]/GETPIVOTDATA("Average of HDD65",'Average Deg Days'!$A$3))</f>
        <v>1</v>
      </c>
      <c r="P15" s="5">
        <f>-(1-Table1[[#This Row],[CDD65]]/GETPIVOTDATA("Average of CDD65",'Average Deg Days'!$A$3))</f>
        <v>-1</v>
      </c>
      <c r="Q15" s="5"/>
      <c r="R15" s="5"/>
    </row>
    <row r="16" spans="1:18" hidden="1" x14ac:dyDescent="0.25">
      <c r="A16" t="s">
        <v>70</v>
      </c>
      <c r="B16" t="s">
        <v>106</v>
      </c>
      <c r="C16" t="s">
        <v>11</v>
      </c>
      <c r="D16" t="s">
        <v>9</v>
      </c>
      <c r="E16">
        <v>724450</v>
      </c>
      <c r="F16" t="s">
        <v>10</v>
      </c>
      <c r="G16">
        <v>729</v>
      </c>
      <c r="H16">
        <v>38.817</v>
      </c>
      <c r="I16">
        <v>-92.216999999999999</v>
      </c>
      <c r="J16">
        <v>272</v>
      </c>
      <c r="K16">
        <v>-6</v>
      </c>
      <c r="L16">
        <v>1</v>
      </c>
      <c r="M16">
        <v>5297</v>
      </c>
      <c r="N16">
        <v>1191</v>
      </c>
      <c r="O16" s="4">
        <f>1-(Table1[[#This Row],[HDD65]]/GETPIVOTDATA("Average of HDD65",'Average Deg Days'!$A$3))</f>
        <v>-4.5826275809753403E-2</v>
      </c>
      <c r="P16" s="4">
        <f>-(1-Table1[[#This Row],[CDD65]]/GETPIVOTDATA("Average of CDD65",'Average Deg Days'!$A$3))</f>
        <v>-0.10560847397336071</v>
      </c>
      <c r="Q16" s="6" t="s">
        <v>99</v>
      </c>
      <c r="R16" s="10"/>
    </row>
    <row r="17" spans="1:18" x14ac:dyDescent="0.25">
      <c r="A17" t="s">
        <v>70</v>
      </c>
      <c r="B17" t="s">
        <v>113</v>
      </c>
      <c r="C17" t="s">
        <v>17</v>
      </c>
      <c r="D17" t="s">
        <v>9</v>
      </c>
      <c r="E17">
        <v>724460</v>
      </c>
      <c r="F17" t="s">
        <v>10</v>
      </c>
      <c r="G17">
        <v>729</v>
      </c>
      <c r="H17">
        <v>39.299999999999997</v>
      </c>
      <c r="I17">
        <v>-94.716999999999999</v>
      </c>
      <c r="J17">
        <v>298</v>
      </c>
      <c r="K17">
        <v>-6</v>
      </c>
      <c r="L17">
        <v>1</v>
      </c>
      <c r="M17">
        <v>5444</v>
      </c>
      <c r="N17">
        <v>1321</v>
      </c>
      <c r="O17" s="4">
        <f>1-(Table1[[#This Row],[HDD65]]/GETPIVOTDATA("Average of HDD65",'Average Deg Days'!$A$3))</f>
        <v>-7.4849583822597321E-2</v>
      </c>
      <c r="P17" s="4">
        <f>-(1-Table1[[#This Row],[CDD65]]/GETPIVOTDATA("Average of CDD65",'Average Deg Days'!$A$3))</f>
        <v>-7.9838741551716552E-3</v>
      </c>
      <c r="Q17" s="6" t="s">
        <v>132</v>
      </c>
      <c r="R17" s="10">
        <v>3</v>
      </c>
    </row>
    <row r="18" spans="1:18" hidden="1" x14ac:dyDescent="0.25">
      <c r="A18" t="s">
        <v>99</v>
      </c>
      <c r="B18" t="s">
        <v>116</v>
      </c>
      <c r="C18" t="s">
        <v>80</v>
      </c>
      <c r="D18" t="s">
        <v>9</v>
      </c>
      <c r="E18">
        <v>725533</v>
      </c>
      <c r="F18" t="s">
        <v>10</v>
      </c>
      <c r="G18">
        <v>416</v>
      </c>
      <c r="H18">
        <v>40.082999999999998</v>
      </c>
      <c r="I18">
        <v>-95.6</v>
      </c>
      <c r="J18">
        <v>300</v>
      </c>
      <c r="K18">
        <v>-6</v>
      </c>
      <c r="L18">
        <v>1</v>
      </c>
      <c r="M18">
        <v>5783</v>
      </c>
      <c r="N18">
        <v>1040</v>
      </c>
      <c r="O18" s="4">
        <f>1-(Table1[[#This Row],[HDD65]]/GETPIVOTDATA("Average of HDD65",'Average Deg Days'!$A$3))</f>
        <v>-0.14178088597466565</v>
      </c>
      <c r="P18" s="4">
        <f>-(1-Table1[[#This Row],[CDD65]]/GETPIVOTDATA("Average of CDD65",'Average Deg Days'!$A$3))</f>
        <v>-0.21900320145448793</v>
      </c>
      <c r="Q18" s="6" t="s">
        <v>132</v>
      </c>
      <c r="R18" s="10"/>
    </row>
    <row r="19" spans="1:18" hidden="1" x14ac:dyDescent="0.25">
      <c r="A19" t="s">
        <v>71</v>
      </c>
      <c r="C19" t="s">
        <v>30</v>
      </c>
      <c r="D19" t="s">
        <v>9</v>
      </c>
      <c r="E19">
        <v>725457</v>
      </c>
      <c r="F19" t="s">
        <v>10</v>
      </c>
      <c r="G19">
        <v>458</v>
      </c>
      <c r="H19">
        <v>43.082999999999998</v>
      </c>
      <c r="I19">
        <v>-94.266999999999996</v>
      </c>
      <c r="J19">
        <v>372</v>
      </c>
      <c r="K19">
        <v>-6</v>
      </c>
      <c r="O19">
        <f>1-(Table1[[#This Row],[HDD65]]/GETPIVOTDATA("Average of HDD65",'Average Deg Days'!$A$3))</f>
        <v>1</v>
      </c>
      <c r="P19" s="5">
        <f>-(1-Table1[[#This Row],[CDD65]]/GETPIVOTDATA("Average of CDD65",'Average Deg Days'!$A$3))</f>
        <v>-1</v>
      </c>
      <c r="Q19" s="5"/>
      <c r="R19" s="5"/>
    </row>
    <row r="20" spans="1:18" hidden="1" x14ac:dyDescent="0.25">
      <c r="A20" t="s">
        <v>71</v>
      </c>
      <c r="C20" t="s">
        <v>31</v>
      </c>
      <c r="D20" t="s">
        <v>9</v>
      </c>
      <c r="E20">
        <v>725453</v>
      </c>
      <c r="F20" t="s">
        <v>10</v>
      </c>
      <c r="G20">
        <v>530</v>
      </c>
      <c r="H20">
        <v>41.4</v>
      </c>
      <c r="I20">
        <v>-95.05</v>
      </c>
      <c r="J20">
        <v>360</v>
      </c>
      <c r="K20">
        <v>-6</v>
      </c>
      <c r="O20">
        <f>1-(Table1[[#This Row],[HDD65]]/GETPIVOTDATA("Average of HDD65",'Average Deg Days'!$A$3))</f>
        <v>1</v>
      </c>
      <c r="P20" s="5">
        <f>-(1-Table1[[#This Row],[CDD65]]/GETPIVOTDATA("Average of CDD65",'Average Deg Days'!$A$3))</f>
        <v>-1</v>
      </c>
      <c r="Q20" s="5"/>
      <c r="R20" s="5"/>
    </row>
    <row r="21" spans="1:18" hidden="1" x14ac:dyDescent="0.25">
      <c r="A21" t="s">
        <v>71</v>
      </c>
      <c r="C21" t="s">
        <v>32</v>
      </c>
      <c r="D21" t="s">
        <v>9</v>
      </c>
      <c r="E21">
        <v>725486</v>
      </c>
      <c r="F21" t="s">
        <v>10</v>
      </c>
      <c r="G21">
        <v>554</v>
      </c>
      <c r="H21">
        <v>42.05</v>
      </c>
      <c r="I21">
        <v>-93.85</v>
      </c>
      <c r="J21">
        <v>354</v>
      </c>
      <c r="K21">
        <v>-6</v>
      </c>
      <c r="O21">
        <f>1-(Table1[[#This Row],[HDD65]]/GETPIVOTDATA("Average of HDD65",'Average Deg Days'!$A$3))</f>
        <v>1</v>
      </c>
      <c r="P21" s="5">
        <f>-(1-Table1[[#This Row],[CDD65]]/GETPIVOTDATA("Average of CDD65",'Average Deg Days'!$A$3))</f>
        <v>-1</v>
      </c>
      <c r="Q21" s="5"/>
      <c r="R21" s="5"/>
    </row>
    <row r="22" spans="1:18" hidden="1" x14ac:dyDescent="0.25">
      <c r="A22" t="s">
        <v>99</v>
      </c>
      <c r="B22" t="s">
        <v>109</v>
      </c>
      <c r="C22" t="s">
        <v>74</v>
      </c>
      <c r="D22" t="s">
        <v>9</v>
      </c>
      <c r="E22">
        <v>725515</v>
      </c>
      <c r="F22" t="s">
        <v>10</v>
      </c>
      <c r="G22">
        <v>465</v>
      </c>
      <c r="H22">
        <v>40.299999999999997</v>
      </c>
      <c r="I22">
        <v>-96.75</v>
      </c>
      <c r="J22">
        <v>403</v>
      </c>
      <c r="K22">
        <v>-6</v>
      </c>
      <c r="L22">
        <v>1</v>
      </c>
      <c r="M22">
        <v>5644</v>
      </c>
      <c r="N22">
        <v>1134</v>
      </c>
      <c r="O22" s="4">
        <f>1-(Table1[[#This Row],[HDD65]]/GETPIVOTDATA("Average of HDD65",'Average Deg Days'!$A$3))</f>
        <v>-0.11433707771762291</v>
      </c>
      <c r="P22" s="4">
        <f>-(1-Table1[[#This Row],[CDD65]]/GETPIVOTDATA("Average of CDD65",'Average Deg Days'!$A$3))</f>
        <v>-0.14841310620133585</v>
      </c>
      <c r="Q22" s="6" t="s">
        <v>132</v>
      </c>
      <c r="R22" s="10"/>
    </row>
    <row r="23" spans="1:18" hidden="1" x14ac:dyDescent="0.25">
      <c r="A23" t="s">
        <v>71</v>
      </c>
      <c r="C23" t="s">
        <v>34</v>
      </c>
      <c r="D23" t="s">
        <v>9</v>
      </c>
      <c r="E23">
        <v>725468</v>
      </c>
      <c r="F23" t="s">
        <v>10</v>
      </c>
      <c r="G23">
        <v>540</v>
      </c>
      <c r="H23">
        <v>42.05</v>
      </c>
      <c r="I23">
        <v>-94.783000000000001</v>
      </c>
      <c r="J23">
        <v>375</v>
      </c>
      <c r="K23">
        <v>-6</v>
      </c>
      <c r="O23">
        <f>1-(Table1[[#This Row],[HDD65]]/GETPIVOTDATA("Average of HDD65",'Average Deg Days'!$A$3))</f>
        <v>1</v>
      </c>
      <c r="P23" s="5">
        <f>-(1-Table1[[#This Row],[CDD65]]/GETPIVOTDATA("Average of CDD65",'Average Deg Days'!$A$3))</f>
        <v>-1</v>
      </c>
      <c r="Q23" s="5"/>
      <c r="R23" s="5"/>
    </row>
    <row r="24" spans="1:18" hidden="1" x14ac:dyDescent="0.25">
      <c r="A24" t="s">
        <v>71</v>
      </c>
      <c r="C24" t="s">
        <v>35</v>
      </c>
      <c r="D24" t="s">
        <v>9</v>
      </c>
      <c r="E24">
        <v>725450</v>
      </c>
      <c r="F24" t="s">
        <v>10</v>
      </c>
      <c r="G24">
        <v>689</v>
      </c>
      <c r="H24">
        <v>41.883000000000003</v>
      </c>
      <c r="I24">
        <v>-91.716999999999999</v>
      </c>
      <c r="J24">
        <v>256</v>
      </c>
      <c r="K24">
        <v>-6</v>
      </c>
      <c r="O24">
        <f>1-(Table1[[#This Row],[HDD65]]/GETPIVOTDATA("Average of HDD65",'Average Deg Days'!$A$3))</f>
        <v>1</v>
      </c>
      <c r="P24" s="5">
        <f>-(1-Table1[[#This Row],[CDD65]]/GETPIVOTDATA("Average of CDD65",'Average Deg Days'!$A$3))</f>
        <v>-1</v>
      </c>
      <c r="Q24" s="5"/>
      <c r="R24" s="5"/>
    </row>
    <row r="25" spans="1:18" hidden="1" x14ac:dyDescent="0.25">
      <c r="A25" t="s">
        <v>71</v>
      </c>
      <c r="C25" t="s">
        <v>36</v>
      </c>
      <c r="D25" t="s">
        <v>9</v>
      </c>
      <c r="E25">
        <v>725469</v>
      </c>
      <c r="F25" t="s">
        <v>10</v>
      </c>
      <c r="G25">
        <v>467</v>
      </c>
      <c r="H25">
        <v>41.033000000000001</v>
      </c>
      <c r="I25">
        <v>-93.367000000000004</v>
      </c>
      <c r="J25">
        <v>320</v>
      </c>
      <c r="K25">
        <v>-6</v>
      </c>
      <c r="O25">
        <f>1-(Table1[[#This Row],[HDD65]]/GETPIVOTDATA("Average of HDD65",'Average Deg Days'!$A$3))</f>
        <v>1</v>
      </c>
      <c r="P25" s="5">
        <f>-(1-Table1[[#This Row],[CDD65]]/GETPIVOTDATA("Average of CDD65",'Average Deg Days'!$A$3))</f>
        <v>-1</v>
      </c>
      <c r="Q25" s="5"/>
      <c r="R25" s="5"/>
    </row>
    <row r="26" spans="1:18" hidden="1" x14ac:dyDescent="0.25">
      <c r="A26" t="s">
        <v>71</v>
      </c>
      <c r="C26" t="s">
        <v>37</v>
      </c>
      <c r="D26" t="s">
        <v>9</v>
      </c>
      <c r="E26">
        <v>725463</v>
      </c>
      <c r="F26" t="s">
        <v>10</v>
      </c>
      <c r="G26">
        <v>476</v>
      </c>
      <c r="H26">
        <v>43.067</v>
      </c>
      <c r="I26">
        <v>-92.617000000000004</v>
      </c>
      <c r="J26">
        <v>343</v>
      </c>
      <c r="K26">
        <v>-6</v>
      </c>
      <c r="O26">
        <f>1-(Table1[[#This Row],[HDD65]]/GETPIVOTDATA("Average of HDD65",'Average Deg Days'!$A$3))</f>
        <v>1</v>
      </c>
      <c r="P26" s="5">
        <f>-(1-Table1[[#This Row],[CDD65]]/GETPIVOTDATA("Average of CDD65",'Average Deg Days'!$A$3))</f>
        <v>-1</v>
      </c>
      <c r="Q26" s="5"/>
      <c r="R26" s="5"/>
    </row>
    <row r="27" spans="1:18" hidden="1" x14ac:dyDescent="0.25">
      <c r="A27" t="s">
        <v>71</v>
      </c>
      <c r="B27" t="s">
        <v>108</v>
      </c>
      <c r="C27" t="s">
        <v>50</v>
      </c>
      <c r="D27" t="s">
        <v>9</v>
      </c>
      <c r="E27">
        <v>725456</v>
      </c>
      <c r="F27" t="s">
        <v>10</v>
      </c>
      <c r="G27">
        <v>467</v>
      </c>
      <c r="H27">
        <v>40.466999999999999</v>
      </c>
      <c r="I27">
        <v>-91.433000000000007</v>
      </c>
      <c r="J27">
        <v>205</v>
      </c>
      <c r="K27">
        <v>-6</v>
      </c>
      <c r="L27">
        <v>1</v>
      </c>
      <c r="M27">
        <v>5483</v>
      </c>
      <c r="N27">
        <v>1211</v>
      </c>
      <c r="O27" s="4">
        <f>1-(Table1[[#This Row],[HDD65]]/GETPIVOTDATA("Average of HDD65",'Average Deg Days'!$A$3))</f>
        <v>-8.2549645132127258E-2</v>
      </c>
      <c r="P27" s="4">
        <f>-(1-Table1[[#This Row],[CDD65]]/GETPIVOTDATA("Average of CDD65",'Average Deg Days'!$A$3))</f>
        <v>-9.0589304770562373E-2</v>
      </c>
      <c r="Q27" s="6" t="s">
        <v>99</v>
      </c>
      <c r="R27" s="10"/>
    </row>
    <row r="28" spans="1:18" hidden="1" x14ac:dyDescent="0.25">
      <c r="A28" t="s">
        <v>71</v>
      </c>
      <c r="C28" t="s">
        <v>39</v>
      </c>
      <c r="D28" t="s">
        <v>9</v>
      </c>
      <c r="E28">
        <v>725473</v>
      </c>
      <c r="F28" t="s">
        <v>10</v>
      </c>
      <c r="G28">
        <v>363</v>
      </c>
      <c r="H28">
        <v>41.832999999999998</v>
      </c>
      <c r="I28">
        <v>-90.332999999999998</v>
      </c>
      <c r="J28">
        <v>216</v>
      </c>
      <c r="K28">
        <v>-6</v>
      </c>
      <c r="O28">
        <f>1-(Table1[[#This Row],[HDD65]]/GETPIVOTDATA("Average of HDD65",'Average Deg Days'!$A$3))</f>
        <v>1</v>
      </c>
      <c r="P28" s="5">
        <f>-(1-Table1[[#This Row],[CDD65]]/GETPIVOTDATA("Average of CDD65",'Average Deg Days'!$A$3))</f>
        <v>-1</v>
      </c>
      <c r="Q28" s="5"/>
      <c r="R28" s="5"/>
    </row>
    <row r="29" spans="1:18" hidden="1" x14ac:dyDescent="0.25">
      <c r="A29" t="s">
        <v>71</v>
      </c>
      <c r="C29" t="s">
        <v>40</v>
      </c>
      <c r="D29" t="s">
        <v>9</v>
      </c>
      <c r="E29">
        <v>725497</v>
      </c>
      <c r="F29" t="s">
        <v>10</v>
      </c>
      <c r="G29">
        <v>467</v>
      </c>
      <c r="H29">
        <v>41.267000000000003</v>
      </c>
      <c r="I29">
        <v>-95.766999999999996</v>
      </c>
      <c r="J29">
        <v>382</v>
      </c>
      <c r="K29">
        <v>-6</v>
      </c>
      <c r="O29">
        <f>1-(Table1[[#This Row],[HDD65]]/GETPIVOTDATA("Average of HDD65",'Average Deg Days'!$A$3))</f>
        <v>1</v>
      </c>
      <c r="P29" s="5">
        <f>-(1-Table1[[#This Row],[CDD65]]/GETPIVOTDATA("Average of CDD65",'Average Deg Days'!$A$3))</f>
        <v>-1</v>
      </c>
      <c r="Q29" s="5"/>
      <c r="R29" s="5"/>
    </row>
    <row r="30" spans="1:18" hidden="1" x14ac:dyDescent="0.25">
      <c r="A30" t="s">
        <v>71</v>
      </c>
      <c r="C30" t="s">
        <v>41</v>
      </c>
      <c r="D30" t="s">
        <v>9</v>
      </c>
      <c r="E30">
        <v>725474</v>
      </c>
      <c r="F30" t="s">
        <v>10</v>
      </c>
      <c r="G30">
        <v>570</v>
      </c>
      <c r="H30">
        <v>41.017000000000003</v>
      </c>
      <c r="I30">
        <v>-94.367000000000004</v>
      </c>
      <c r="J30">
        <v>394</v>
      </c>
      <c r="K30">
        <v>-6</v>
      </c>
      <c r="O30">
        <f>1-(Table1[[#This Row],[HDD65]]/GETPIVOTDATA("Average of HDD65",'Average Deg Days'!$A$3))</f>
        <v>1</v>
      </c>
      <c r="P30" s="5">
        <f>-(1-Table1[[#This Row],[CDD65]]/GETPIVOTDATA("Average of CDD65",'Average Deg Days'!$A$3))</f>
        <v>-1</v>
      </c>
      <c r="Q30" s="5"/>
      <c r="R30" s="5"/>
    </row>
    <row r="31" spans="1:18" hidden="1" x14ac:dyDescent="0.25">
      <c r="A31" t="s">
        <v>71</v>
      </c>
      <c r="C31" t="s">
        <v>42</v>
      </c>
      <c r="D31" t="s">
        <v>9</v>
      </c>
      <c r="E31">
        <v>725476</v>
      </c>
      <c r="F31" t="s">
        <v>10</v>
      </c>
      <c r="G31">
        <v>545</v>
      </c>
      <c r="H31">
        <v>43.283000000000001</v>
      </c>
      <c r="I31">
        <v>-91.733000000000004</v>
      </c>
      <c r="J31">
        <v>353</v>
      </c>
      <c r="K31">
        <v>-6</v>
      </c>
      <c r="O31">
        <f>1-(Table1[[#This Row],[HDD65]]/GETPIVOTDATA("Average of HDD65",'Average Deg Days'!$A$3))</f>
        <v>1</v>
      </c>
      <c r="P31" s="5">
        <f>-(1-Table1[[#This Row],[CDD65]]/GETPIVOTDATA("Average of CDD65",'Average Deg Days'!$A$3))</f>
        <v>-1</v>
      </c>
      <c r="Q31" s="5"/>
      <c r="R31" s="5"/>
    </row>
    <row r="32" spans="1:18" hidden="1" x14ac:dyDescent="0.25">
      <c r="A32" t="s">
        <v>71</v>
      </c>
      <c r="C32" t="s">
        <v>43</v>
      </c>
      <c r="D32" t="s">
        <v>9</v>
      </c>
      <c r="E32">
        <v>725477</v>
      </c>
      <c r="F32" t="s">
        <v>10</v>
      </c>
      <c r="G32">
        <v>474</v>
      </c>
      <c r="H32">
        <v>41.982999999999997</v>
      </c>
      <c r="I32">
        <v>-95.382999999999996</v>
      </c>
      <c r="J32">
        <v>388</v>
      </c>
      <c r="K32">
        <v>-6</v>
      </c>
      <c r="O32">
        <f>1-(Table1[[#This Row],[HDD65]]/GETPIVOTDATA("Average of HDD65",'Average Deg Days'!$A$3))</f>
        <v>1</v>
      </c>
      <c r="P32" s="5">
        <f>-(1-Table1[[#This Row],[CDD65]]/GETPIVOTDATA("Average of CDD65",'Average Deg Days'!$A$3))</f>
        <v>-1</v>
      </c>
      <c r="Q32" s="5"/>
      <c r="R32" s="5"/>
    </row>
    <row r="33" spans="1:18" hidden="1" x14ac:dyDescent="0.25">
      <c r="A33" t="s">
        <v>71</v>
      </c>
      <c r="C33" t="s">
        <v>44</v>
      </c>
      <c r="D33" t="s">
        <v>9</v>
      </c>
      <c r="E33">
        <v>725460</v>
      </c>
      <c r="F33" t="s">
        <v>10</v>
      </c>
      <c r="G33">
        <v>728</v>
      </c>
      <c r="H33">
        <v>41.533000000000001</v>
      </c>
      <c r="I33">
        <v>-93.667000000000002</v>
      </c>
      <c r="J33">
        <v>292</v>
      </c>
      <c r="K33">
        <v>-6</v>
      </c>
      <c r="O33">
        <f>1-(Table1[[#This Row],[HDD65]]/GETPIVOTDATA("Average of HDD65",'Average Deg Days'!$A$3))</f>
        <v>1</v>
      </c>
      <c r="P33" s="5">
        <f>-(1-Table1[[#This Row],[CDD65]]/GETPIVOTDATA("Average of CDD65",'Average Deg Days'!$A$3))</f>
        <v>-1</v>
      </c>
      <c r="Q33" s="5"/>
      <c r="R33" s="5"/>
    </row>
    <row r="34" spans="1:18" hidden="1" x14ac:dyDescent="0.25">
      <c r="A34" t="s">
        <v>71</v>
      </c>
      <c r="C34" t="s">
        <v>45</v>
      </c>
      <c r="D34" t="s">
        <v>9</v>
      </c>
      <c r="E34">
        <v>725470</v>
      </c>
      <c r="F34" t="s">
        <v>10</v>
      </c>
      <c r="G34">
        <v>626</v>
      </c>
      <c r="H34">
        <v>42.4</v>
      </c>
      <c r="I34">
        <v>-90.7</v>
      </c>
      <c r="J34">
        <v>322</v>
      </c>
      <c r="K34">
        <v>-6</v>
      </c>
      <c r="O34">
        <f>1-(Table1[[#This Row],[HDD65]]/GETPIVOTDATA("Average of HDD65",'Average Deg Days'!$A$3))</f>
        <v>1</v>
      </c>
      <c r="P34" s="5">
        <f>-(1-Table1[[#This Row],[CDD65]]/GETPIVOTDATA("Average of CDD65",'Average Deg Days'!$A$3))</f>
        <v>-1</v>
      </c>
      <c r="Q34" s="5"/>
      <c r="R34" s="5"/>
    </row>
    <row r="35" spans="1:18" hidden="1" x14ac:dyDescent="0.25">
      <c r="A35" t="s">
        <v>71</v>
      </c>
      <c r="C35" t="s">
        <v>46</v>
      </c>
      <c r="D35" t="s">
        <v>9</v>
      </c>
      <c r="E35">
        <v>726499</v>
      </c>
      <c r="F35" t="s">
        <v>10</v>
      </c>
      <c r="G35">
        <v>586</v>
      </c>
      <c r="H35">
        <v>43.4</v>
      </c>
      <c r="I35">
        <v>-94.75</v>
      </c>
      <c r="J35">
        <v>401</v>
      </c>
      <c r="K35">
        <v>-6</v>
      </c>
      <c r="O35">
        <f>1-(Table1[[#This Row],[HDD65]]/GETPIVOTDATA("Average of HDD65",'Average Deg Days'!$A$3))</f>
        <v>1</v>
      </c>
      <c r="P35" s="5">
        <f>-(1-Table1[[#This Row],[CDD65]]/GETPIVOTDATA("Average of CDD65",'Average Deg Days'!$A$3))</f>
        <v>-1</v>
      </c>
      <c r="Q35" s="5"/>
      <c r="R35" s="5"/>
    </row>
    <row r="36" spans="1:18" hidden="1" x14ac:dyDescent="0.25">
      <c r="A36" t="s">
        <v>71</v>
      </c>
      <c r="C36" t="s">
        <v>47</v>
      </c>
      <c r="D36" t="s">
        <v>9</v>
      </c>
      <c r="E36">
        <v>726498</v>
      </c>
      <c r="F36" t="s">
        <v>10</v>
      </c>
      <c r="G36">
        <v>536</v>
      </c>
      <c r="H36">
        <v>41.05</v>
      </c>
      <c r="I36">
        <v>-91.983000000000004</v>
      </c>
      <c r="J36">
        <v>244</v>
      </c>
      <c r="K36">
        <v>-6</v>
      </c>
      <c r="O36">
        <f>1-(Table1[[#This Row],[HDD65]]/GETPIVOTDATA("Average of HDD65",'Average Deg Days'!$A$3))</f>
        <v>1</v>
      </c>
      <c r="P36" s="5">
        <f>-(1-Table1[[#This Row],[CDD65]]/GETPIVOTDATA("Average of CDD65",'Average Deg Days'!$A$3))</f>
        <v>-1</v>
      </c>
      <c r="Q36" s="5"/>
      <c r="R36" s="5"/>
    </row>
    <row r="37" spans="1:18" hidden="1" x14ac:dyDescent="0.25">
      <c r="A37" t="s">
        <v>71</v>
      </c>
      <c r="C37" t="s">
        <v>48</v>
      </c>
      <c r="D37" t="s">
        <v>9</v>
      </c>
      <c r="E37">
        <v>725490</v>
      </c>
      <c r="F37" t="s">
        <v>10</v>
      </c>
      <c r="G37">
        <v>375</v>
      </c>
      <c r="H37">
        <v>42.55</v>
      </c>
      <c r="I37">
        <v>-94.183000000000007</v>
      </c>
      <c r="J37">
        <v>355</v>
      </c>
      <c r="K37">
        <v>-6</v>
      </c>
      <c r="O37">
        <f>1-(Table1[[#This Row],[HDD65]]/GETPIVOTDATA("Average of HDD65",'Average Deg Days'!$A$3))</f>
        <v>1</v>
      </c>
      <c r="P37" s="5">
        <f>-(1-Table1[[#This Row],[CDD65]]/GETPIVOTDATA("Average of CDD65",'Average Deg Days'!$A$3))</f>
        <v>-1</v>
      </c>
      <c r="Q37" s="5"/>
      <c r="R37" s="5"/>
    </row>
    <row r="38" spans="1:18" hidden="1" x14ac:dyDescent="0.25">
      <c r="A38" t="s">
        <v>70</v>
      </c>
      <c r="B38" t="s">
        <v>119</v>
      </c>
      <c r="C38" t="s">
        <v>27</v>
      </c>
      <c r="D38" t="s">
        <v>9</v>
      </c>
      <c r="E38">
        <v>724456</v>
      </c>
      <c r="F38" t="s">
        <v>10</v>
      </c>
      <c r="G38">
        <v>606</v>
      </c>
      <c r="H38">
        <v>38.133000000000003</v>
      </c>
      <c r="I38">
        <v>-91.766999999999996</v>
      </c>
      <c r="J38">
        <v>336</v>
      </c>
      <c r="K38">
        <v>-6</v>
      </c>
      <c r="M38">
        <v>4719</v>
      </c>
      <c r="N38">
        <v>928</v>
      </c>
      <c r="O38" s="4">
        <f>1-(Table1[[#This Row],[HDD65]]/GETPIVOTDATA("Average of HDD65",'Average Deg Days'!$A$3))</f>
        <v>6.8292581546870568E-2</v>
      </c>
      <c r="P38" s="4">
        <f>-(1-Table1[[#This Row],[CDD65]]/GETPIVOTDATA("Average of CDD65",'Average Deg Days'!$A$3))</f>
        <v>-0.30311054899015843</v>
      </c>
      <c r="Q38" s="6" t="s">
        <v>131</v>
      </c>
      <c r="R38" s="6"/>
    </row>
    <row r="39" spans="1:18" x14ac:dyDescent="0.25">
      <c r="A39" s="7" t="s">
        <v>71</v>
      </c>
      <c r="B39" s="7" t="s">
        <v>115</v>
      </c>
      <c r="C39" s="7" t="s">
        <v>49</v>
      </c>
      <c r="D39" s="7" t="s">
        <v>9</v>
      </c>
      <c r="E39" s="7">
        <v>725483</v>
      </c>
      <c r="F39" s="7" t="s">
        <v>10</v>
      </c>
      <c r="G39" s="7">
        <v>583</v>
      </c>
      <c r="H39" s="7">
        <v>40.667000000000002</v>
      </c>
      <c r="I39" s="7">
        <v>-91.332999999999998</v>
      </c>
      <c r="J39" s="7">
        <v>221</v>
      </c>
      <c r="K39" s="7">
        <v>-6</v>
      </c>
      <c r="L39" s="7">
        <v>1</v>
      </c>
      <c r="M39" s="7">
        <v>5270</v>
      </c>
      <c r="N39" s="7">
        <v>1153</v>
      </c>
      <c r="O39" s="8">
        <f>1-(Table1[[#This Row],[HDD65]]/GETPIVOTDATA("Average of HDD65",'Average Deg Days'!$A$3))</f>
        <v>-4.0495464133925019E-2</v>
      </c>
      <c r="P39" s="8">
        <f>-(1-Table1[[#This Row],[CDD65]]/GETPIVOTDATA("Average of CDD65",'Average Deg Days'!$A$3))</f>
        <v>-0.13414489545867747</v>
      </c>
      <c r="Q39" s="9" t="s">
        <v>99</v>
      </c>
      <c r="R39" s="15">
        <v>1</v>
      </c>
    </row>
    <row r="40" spans="1:18" hidden="1" x14ac:dyDescent="0.25">
      <c r="A40" t="s">
        <v>71</v>
      </c>
      <c r="C40" t="s">
        <v>51</v>
      </c>
      <c r="D40" t="s">
        <v>9</v>
      </c>
      <c r="E40">
        <v>725493</v>
      </c>
      <c r="F40" t="s">
        <v>10</v>
      </c>
      <c r="G40">
        <v>527</v>
      </c>
      <c r="H40">
        <v>41.3</v>
      </c>
      <c r="I40">
        <v>-93.117000000000004</v>
      </c>
      <c r="J40">
        <v>283</v>
      </c>
      <c r="K40">
        <v>-6</v>
      </c>
      <c r="O40">
        <f>1-(Table1[[#This Row],[HDD65]]/GETPIVOTDATA("Average of HDD65",'Average Deg Days'!$A$3))</f>
        <v>1</v>
      </c>
      <c r="P40" s="5">
        <f>-(1-Table1[[#This Row],[CDD65]]/GETPIVOTDATA("Average of CDD65",'Average Deg Days'!$A$3))</f>
        <v>-1</v>
      </c>
      <c r="Q40" s="5"/>
      <c r="R40" s="5"/>
    </row>
    <row r="41" spans="1:18" hidden="1" x14ac:dyDescent="0.25">
      <c r="A41" t="s">
        <v>71</v>
      </c>
      <c r="C41" t="s">
        <v>52</v>
      </c>
      <c r="D41" t="s">
        <v>9</v>
      </c>
      <c r="E41">
        <v>725484</v>
      </c>
      <c r="F41" t="s">
        <v>10</v>
      </c>
      <c r="G41">
        <v>558</v>
      </c>
      <c r="H41">
        <v>42.783000000000001</v>
      </c>
      <c r="I41">
        <v>-96.2</v>
      </c>
      <c r="J41">
        <v>365</v>
      </c>
      <c r="K41">
        <v>-6</v>
      </c>
      <c r="O41">
        <f>1-(Table1[[#This Row],[HDD65]]/GETPIVOTDATA("Average of HDD65",'Average Deg Days'!$A$3))</f>
        <v>1</v>
      </c>
      <c r="P41" s="5">
        <f>-(1-Table1[[#This Row],[CDD65]]/GETPIVOTDATA("Average of CDD65",'Average Deg Days'!$A$3))</f>
        <v>-1</v>
      </c>
      <c r="Q41" s="5"/>
      <c r="R41" s="5"/>
    </row>
    <row r="42" spans="1:18" hidden="1" x14ac:dyDescent="0.25">
      <c r="A42" t="s">
        <v>71</v>
      </c>
      <c r="C42" t="s">
        <v>53</v>
      </c>
      <c r="D42" t="s">
        <v>9</v>
      </c>
      <c r="E42">
        <v>725485</v>
      </c>
      <c r="F42" t="s">
        <v>10</v>
      </c>
      <c r="G42">
        <v>681</v>
      </c>
      <c r="H42">
        <v>43.15</v>
      </c>
      <c r="I42">
        <v>-93.332999999999998</v>
      </c>
      <c r="J42">
        <v>364</v>
      </c>
      <c r="K42">
        <v>-6</v>
      </c>
      <c r="O42">
        <f>1-(Table1[[#This Row],[HDD65]]/GETPIVOTDATA("Average of HDD65",'Average Deg Days'!$A$3))</f>
        <v>1</v>
      </c>
      <c r="P42" s="5">
        <f>-(1-Table1[[#This Row],[CDD65]]/GETPIVOTDATA("Average of CDD65",'Average Deg Days'!$A$3))</f>
        <v>-1</v>
      </c>
      <c r="Q42" s="5"/>
      <c r="R42" s="5"/>
    </row>
    <row r="43" spans="1:18" hidden="1" x14ac:dyDescent="0.25">
      <c r="A43" t="s">
        <v>71</v>
      </c>
      <c r="C43" t="s">
        <v>54</v>
      </c>
      <c r="D43" t="s">
        <v>9</v>
      </c>
      <c r="E43">
        <v>725475</v>
      </c>
      <c r="F43" t="s">
        <v>10</v>
      </c>
      <c r="G43">
        <v>555</v>
      </c>
      <c r="H43">
        <v>42.232999999999997</v>
      </c>
      <c r="I43">
        <v>-91.167000000000002</v>
      </c>
      <c r="J43">
        <v>259</v>
      </c>
      <c r="K43">
        <v>-6</v>
      </c>
      <c r="O43">
        <f>1-(Table1[[#This Row],[HDD65]]/GETPIVOTDATA("Average of HDD65",'Average Deg Days'!$A$3))</f>
        <v>1</v>
      </c>
      <c r="P43" s="5">
        <f>-(1-Table1[[#This Row],[CDD65]]/GETPIVOTDATA("Average of CDD65",'Average Deg Days'!$A$3))</f>
        <v>-1</v>
      </c>
      <c r="Q43" s="5"/>
      <c r="R43" s="5"/>
    </row>
    <row r="44" spans="1:18" hidden="1" x14ac:dyDescent="0.25">
      <c r="A44" t="s">
        <v>71</v>
      </c>
      <c r="C44" t="s">
        <v>55</v>
      </c>
      <c r="D44" t="s">
        <v>9</v>
      </c>
      <c r="E44">
        <v>725487</v>
      </c>
      <c r="F44" t="s">
        <v>10</v>
      </c>
      <c r="G44">
        <v>447</v>
      </c>
      <c r="H44">
        <v>41.366999999999997</v>
      </c>
      <c r="I44">
        <v>-91.15</v>
      </c>
      <c r="J44">
        <v>167</v>
      </c>
      <c r="K44">
        <v>-6</v>
      </c>
      <c r="O44">
        <f>1-(Table1[[#This Row],[HDD65]]/GETPIVOTDATA("Average of HDD65",'Average Deg Days'!$A$3))</f>
        <v>1</v>
      </c>
      <c r="P44" s="5">
        <f>-(1-Table1[[#This Row],[CDD65]]/GETPIVOTDATA("Average of CDD65",'Average Deg Days'!$A$3))</f>
        <v>-1</v>
      </c>
      <c r="Q44" s="5"/>
      <c r="R44" s="5"/>
    </row>
    <row r="45" spans="1:18" hidden="1" x14ac:dyDescent="0.25">
      <c r="A45" t="s">
        <v>71</v>
      </c>
      <c r="C45" t="s">
        <v>56</v>
      </c>
      <c r="D45" t="s">
        <v>9</v>
      </c>
      <c r="E45">
        <v>725464</v>
      </c>
      <c r="F45" t="s">
        <v>10</v>
      </c>
      <c r="G45">
        <v>477</v>
      </c>
      <c r="H45">
        <v>41.683</v>
      </c>
      <c r="I45">
        <v>-93.016999999999996</v>
      </c>
      <c r="J45">
        <v>290</v>
      </c>
      <c r="K45">
        <v>-6</v>
      </c>
      <c r="O45">
        <f>1-(Table1[[#This Row],[HDD65]]/GETPIVOTDATA("Average of HDD65",'Average Deg Days'!$A$3))</f>
        <v>1</v>
      </c>
      <c r="P45" s="5">
        <f>-(1-Table1[[#This Row],[CDD65]]/GETPIVOTDATA("Average of CDD65",'Average Deg Days'!$A$3))</f>
        <v>-1</v>
      </c>
      <c r="Q45" s="5"/>
      <c r="R45" s="5"/>
    </row>
    <row r="46" spans="1:18" hidden="1" x14ac:dyDescent="0.25">
      <c r="A46" t="s">
        <v>71</v>
      </c>
      <c r="C46" t="s">
        <v>57</v>
      </c>
      <c r="D46" t="s">
        <v>9</v>
      </c>
      <c r="E46">
        <v>725488</v>
      </c>
      <c r="F46" t="s">
        <v>10</v>
      </c>
      <c r="G46">
        <v>543</v>
      </c>
      <c r="H46">
        <v>42.683</v>
      </c>
      <c r="I46">
        <v>-91.966999999999999</v>
      </c>
      <c r="J46">
        <v>328</v>
      </c>
      <c r="K46">
        <v>-6</v>
      </c>
      <c r="O46">
        <f>1-(Table1[[#This Row],[HDD65]]/GETPIVOTDATA("Average of HDD65",'Average Deg Days'!$A$3))</f>
        <v>1</v>
      </c>
      <c r="P46" s="5">
        <f>-(1-Table1[[#This Row],[CDD65]]/GETPIVOTDATA("Average of CDD65",'Average Deg Days'!$A$3))</f>
        <v>-1</v>
      </c>
      <c r="Q46" s="5"/>
      <c r="R46" s="5"/>
    </row>
    <row r="47" spans="1:18" hidden="1" x14ac:dyDescent="0.25">
      <c r="A47" t="s">
        <v>71</v>
      </c>
      <c r="C47" t="s">
        <v>58</v>
      </c>
      <c r="D47" t="s">
        <v>9</v>
      </c>
      <c r="E47">
        <v>725489</v>
      </c>
      <c r="F47" t="s">
        <v>10</v>
      </c>
      <c r="G47">
        <v>500</v>
      </c>
      <c r="H47">
        <v>42.982999999999997</v>
      </c>
      <c r="I47">
        <v>-96.066999999999993</v>
      </c>
      <c r="J47">
        <v>431</v>
      </c>
      <c r="K47">
        <v>-6</v>
      </c>
      <c r="O47">
        <f>1-(Table1[[#This Row],[HDD65]]/GETPIVOTDATA("Average of HDD65",'Average Deg Days'!$A$3))</f>
        <v>1</v>
      </c>
      <c r="P47" s="5">
        <f>-(1-Table1[[#This Row],[CDD65]]/GETPIVOTDATA("Average of CDD65",'Average Deg Days'!$A$3))</f>
        <v>-1</v>
      </c>
      <c r="Q47" s="5"/>
      <c r="R47" s="5"/>
    </row>
    <row r="48" spans="1:18" hidden="1" x14ac:dyDescent="0.25">
      <c r="A48" t="s">
        <v>71</v>
      </c>
      <c r="C48" t="s">
        <v>59</v>
      </c>
      <c r="D48" t="s">
        <v>9</v>
      </c>
      <c r="E48">
        <v>725465</v>
      </c>
      <c r="F48" t="s">
        <v>10</v>
      </c>
      <c r="G48">
        <v>673</v>
      </c>
      <c r="H48">
        <v>41.1</v>
      </c>
      <c r="I48">
        <v>-92.45</v>
      </c>
      <c r="J48">
        <v>257</v>
      </c>
      <c r="K48">
        <v>-6</v>
      </c>
      <c r="O48">
        <f>1-(Table1[[#This Row],[HDD65]]/GETPIVOTDATA("Average of HDD65",'Average Deg Days'!$A$3))</f>
        <v>1</v>
      </c>
      <c r="P48" s="5">
        <f>-(1-Table1[[#This Row],[CDD65]]/GETPIVOTDATA("Average of CDD65",'Average Deg Days'!$A$3))</f>
        <v>-1</v>
      </c>
      <c r="Q48" s="5"/>
      <c r="R48" s="5"/>
    </row>
    <row r="49" spans="1:18" hidden="1" x14ac:dyDescent="0.25">
      <c r="A49" t="s">
        <v>71</v>
      </c>
      <c r="C49" t="s">
        <v>60</v>
      </c>
      <c r="D49" t="s">
        <v>9</v>
      </c>
      <c r="E49">
        <v>725494</v>
      </c>
      <c r="F49" t="s">
        <v>10</v>
      </c>
      <c r="G49">
        <v>532</v>
      </c>
      <c r="H49">
        <v>41.017000000000003</v>
      </c>
      <c r="I49">
        <v>-95.266999999999996</v>
      </c>
      <c r="J49">
        <v>318</v>
      </c>
      <c r="K49">
        <v>-6</v>
      </c>
      <c r="O49">
        <f>1-(Table1[[#This Row],[HDD65]]/GETPIVOTDATA("Average of HDD65",'Average Deg Days'!$A$3))</f>
        <v>1</v>
      </c>
      <c r="P49" s="5">
        <f>-(1-Table1[[#This Row],[CDD65]]/GETPIVOTDATA("Average of CDD65",'Average Deg Days'!$A$3))</f>
        <v>-1</v>
      </c>
      <c r="Q49" s="5"/>
      <c r="R49" s="5"/>
    </row>
    <row r="50" spans="1:18" hidden="1" x14ac:dyDescent="0.25">
      <c r="A50" t="s">
        <v>71</v>
      </c>
      <c r="C50" t="s">
        <v>61</v>
      </c>
      <c r="D50" t="s">
        <v>9</v>
      </c>
      <c r="E50">
        <v>725495</v>
      </c>
      <c r="F50" t="s">
        <v>10</v>
      </c>
      <c r="G50">
        <v>565</v>
      </c>
      <c r="H50">
        <v>43.216999999999999</v>
      </c>
      <c r="I50">
        <v>-95.832999999999998</v>
      </c>
      <c r="J50">
        <v>432</v>
      </c>
      <c r="K50">
        <v>-6</v>
      </c>
      <c r="O50">
        <f>1-(Table1[[#This Row],[HDD65]]/GETPIVOTDATA("Average of HDD65",'Average Deg Days'!$A$3))</f>
        <v>1</v>
      </c>
      <c r="P50" s="5">
        <f>-(1-Table1[[#This Row],[CDD65]]/GETPIVOTDATA("Average of CDD65",'Average Deg Days'!$A$3))</f>
        <v>-1</v>
      </c>
      <c r="Q50" s="5"/>
      <c r="R50" s="5"/>
    </row>
    <row r="51" spans="1:18" hidden="1" x14ac:dyDescent="0.25">
      <c r="A51" t="s">
        <v>71</v>
      </c>
      <c r="B51" t="s">
        <v>38</v>
      </c>
      <c r="C51" t="s">
        <v>38</v>
      </c>
      <c r="D51" t="s">
        <v>9</v>
      </c>
      <c r="E51">
        <v>725479</v>
      </c>
      <c r="F51" t="s">
        <v>10</v>
      </c>
      <c r="G51">
        <v>504</v>
      </c>
      <c r="H51">
        <v>40.716999999999999</v>
      </c>
      <c r="I51">
        <v>-95.033000000000001</v>
      </c>
      <c r="J51">
        <v>303</v>
      </c>
      <c r="K51">
        <v>-6</v>
      </c>
      <c r="L51">
        <v>1</v>
      </c>
      <c r="M51">
        <v>6058</v>
      </c>
      <c r="N51">
        <v>1315</v>
      </c>
      <c r="O51" s="4">
        <f>1-(Table1[[#This Row],[HDD65]]/GETPIVOTDATA("Average of HDD65",'Average Deg Days'!$A$3))</f>
        <v>-0.19607619008032584</v>
      </c>
      <c r="P51" s="4">
        <f>-(1-Table1[[#This Row],[CDD65]]/GETPIVOTDATA("Average of CDD65",'Average Deg Days'!$A$3))</f>
        <v>-1.2489624916011133E-2</v>
      </c>
      <c r="Q51" s="6" t="s">
        <v>132</v>
      </c>
      <c r="R51" s="10"/>
    </row>
    <row r="52" spans="1:18" hidden="1" x14ac:dyDescent="0.25">
      <c r="A52" t="s">
        <v>71</v>
      </c>
      <c r="C52" t="s">
        <v>63</v>
      </c>
      <c r="D52" t="s">
        <v>9</v>
      </c>
      <c r="E52">
        <v>725570</v>
      </c>
      <c r="F52" t="s">
        <v>10</v>
      </c>
      <c r="G52">
        <v>729</v>
      </c>
      <c r="H52">
        <v>42.383000000000003</v>
      </c>
      <c r="I52">
        <v>-96.382999999999996</v>
      </c>
      <c r="J52">
        <v>333</v>
      </c>
      <c r="K52">
        <v>-6</v>
      </c>
      <c r="O52">
        <f>1-(Table1[[#This Row],[HDD65]]/GETPIVOTDATA("Average of HDD65",'Average Deg Days'!$A$3))</f>
        <v>1</v>
      </c>
      <c r="P52" s="5">
        <f>-(1-Table1[[#This Row],[CDD65]]/GETPIVOTDATA("Average of CDD65",'Average Deg Days'!$A$3))</f>
        <v>-1</v>
      </c>
      <c r="Q52" s="5"/>
      <c r="R52" s="5"/>
    </row>
    <row r="53" spans="1:18" hidden="1" x14ac:dyDescent="0.25">
      <c r="A53" t="s">
        <v>71</v>
      </c>
      <c r="C53" t="s">
        <v>64</v>
      </c>
      <c r="D53" t="s">
        <v>9</v>
      </c>
      <c r="E53">
        <v>726500</v>
      </c>
      <c r="F53" t="s">
        <v>10</v>
      </c>
      <c r="G53">
        <v>586</v>
      </c>
      <c r="H53">
        <v>43.167000000000002</v>
      </c>
      <c r="I53">
        <v>-95.15</v>
      </c>
      <c r="J53">
        <v>408</v>
      </c>
      <c r="K53">
        <v>-6</v>
      </c>
      <c r="O53">
        <f>1-(Table1[[#This Row],[HDD65]]/GETPIVOTDATA("Average of HDD65",'Average Deg Days'!$A$3))</f>
        <v>1</v>
      </c>
      <c r="P53" s="5">
        <f>-(1-Table1[[#This Row],[CDD65]]/GETPIVOTDATA("Average of CDD65",'Average Deg Days'!$A$3))</f>
        <v>-1</v>
      </c>
      <c r="Q53" s="5"/>
      <c r="R53" s="5"/>
    </row>
    <row r="54" spans="1:18" hidden="1" x14ac:dyDescent="0.25">
      <c r="A54" t="s">
        <v>71</v>
      </c>
      <c r="C54" t="s">
        <v>65</v>
      </c>
      <c r="D54" t="s">
        <v>9</v>
      </c>
      <c r="E54">
        <v>725496</v>
      </c>
      <c r="F54" t="s">
        <v>10</v>
      </c>
      <c r="G54">
        <v>585</v>
      </c>
      <c r="H54">
        <v>42.6</v>
      </c>
      <c r="I54">
        <v>-95.233000000000004</v>
      </c>
      <c r="J54">
        <v>454</v>
      </c>
      <c r="K54">
        <v>-6</v>
      </c>
      <c r="O54">
        <f>1-(Table1[[#This Row],[HDD65]]/GETPIVOTDATA("Average of HDD65",'Average Deg Days'!$A$3))</f>
        <v>1</v>
      </c>
      <c r="P54" s="5">
        <f>-(1-Table1[[#This Row],[CDD65]]/GETPIVOTDATA("Average of CDD65",'Average Deg Days'!$A$3))</f>
        <v>-1</v>
      </c>
      <c r="Q54" s="5"/>
      <c r="R54" s="5"/>
    </row>
    <row r="55" spans="1:18" hidden="1" x14ac:dyDescent="0.25">
      <c r="A55" t="s">
        <v>71</v>
      </c>
      <c r="C55" t="s">
        <v>66</v>
      </c>
      <c r="D55" t="s">
        <v>9</v>
      </c>
      <c r="E55">
        <v>725454</v>
      </c>
      <c r="F55" t="s">
        <v>10</v>
      </c>
      <c r="G55">
        <v>492</v>
      </c>
      <c r="H55">
        <v>41.283000000000001</v>
      </c>
      <c r="I55">
        <v>-91.667000000000002</v>
      </c>
      <c r="J55">
        <v>230</v>
      </c>
      <c r="K55">
        <v>-6</v>
      </c>
      <c r="O55">
        <f>1-(Table1[[#This Row],[HDD65]]/GETPIVOTDATA("Average of HDD65",'Average Deg Days'!$A$3))</f>
        <v>1</v>
      </c>
      <c r="P55" s="5">
        <f>-(1-Table1[[#This Row],[CDD65]]/GETPIVOTDATA("Average of CDD65",'Average Deg Days'!$A$3))</f>
        <v>-1</v>
      </c>
      <c r="Q55" s="5"/>
      <c r="R55" s="5"/>
    </row>
    <row r="56" spans="1:18" hidden="1" x14ac:dyDescent="0.25">
      <c r="A56" t="s">
        <v>71</v>
      </c>
      <c r="C56" t="s">
        <v>67</v>
      </c>
      <c r="D56" t="s">
        <v>9</v>
      </c>
      <c r="E56">
        <v>725480</v>
      </c>
      <c r="F56" t="s">
        <v>10</v>
      </c>
      <c r="G56">
        <v>663</v>
      </c>
      <c r="H56">
        <v>42.55</v>
      </c>
      <c r="I56">
        <v>-92.4</v>
      </c>
      <c r="J56">
        <v>264</v>
      </c>
      <c r="K56">
        <v>-6</v>
      </c>
      <c r="O56">
        <f>1-(Table1[[#This Row],[HDD65]]/GETPIVOTDATA("Average of HDD65",'Average Deg Days'!$A$3))</f>
        <v>1</v>
      </c>
      <c r="P56" s="5">
        <f>-(1-Table1[[#This Row],[CDD65]]/GETPIVOTDATA("Average of CDD65",'Average Deg Days'!$A$3))</f>
        <v>-1</v>
      </c>
      <c r="Q56" s="5"/>
      <c r="R56" s="5"/>
    </row>
    <row r="57" spans="1:18" hidden="1" x14ac:dyDescent="0.25">
      <c r="A57" t="s">
        <v>71</v>
      </c>
      <c r="C57" t="s">
        <v>68</v>
      </c>
      <c r="D57" t="s">
        <v>9</v>
      </c>
      <c r="E57">
        <v>725478</v>
      </c>
      <c r="F57" t="s">
        <v>10</v>
      </c>
      <c r="G57">
        <v>470</v>
      </c>
      <c r="H57">
        <v>42.433</v>
      </c>
      <c r="I57">
        <v>-93.867000000000004</v>
      </c>
      <c r="J57">
        <v>342</v>
      </c>
      <c r="K57">
        <v>-6</v>
      </c>
      <c r="O57">
        <f>1-(Table1[[#This Row],[HDD65]]/GETPIVOTDATA("Average of HDD65",'Average Deg Days'!$A$3))</f>
        <v>1</v>
      </c>
      <c r="P57" s="5">
        <f>-(1-Table1[[#This Row],[CDD65]]/GETPIVOTDATA("Average of CDD65",'Average Deg Days'!$A$3))</f>
        <v>-1</v>
      </c>
      <c r="Q57" s="5"/>
      <c r="R57" s="5"/>
    </row>
    <row r="58" spans="1:18" hidden="1" x14ac:dyDescent="0.25">
      <c r="A58" t="s">
        <v>99</v>
      </c>
      <c r="C58" t="s">
        <v>72</v>
      </c>
      <c r="D58" t="s">
        <v>9</v>
      </c>
      <c r="E58">
        <v>725556</v>
      </c>
      <c r="F58" t="s">
        <v>10</v>
      </c>
      <c r="G58">
        <v>498</v>
      </c>
      <c r="H58">
        <v>42.582999999999998</v>
      </c>
      <c r="I58">
        <v>-100</v>
      </c>
      <c r="J58">
        <v>789</v>
      </c>
      <c r="K58">
        <v>-6</v>
      </c>
      <c r="O58">
        <f>1-(Table1[[#This Row],[HDD65]]/GETPIVOTDATA("Average of HDD65",'Average Deg Days'!$A$3))</f>
        <v>1</v>
      </c>
      <c r="P58" s="5">
        <f>-(1-Table1[[#This Row],[CDD65]]/GETPIVOTDATA("Average of CDD65",'Average Deg Days'!$A$3))</f>
        <v>-1</v>
      </c>
      <c r="Q58" s="5"/>
      <c r="R58" s="5"/>
    </row>
    <row r="59" spans="1:18" hidden="1" x14ac:dyDescent="0.25">
      <c r="A59" t="s">
        <v>99</v>
      </c>
      <c r="C59" t="s">
        <v>73</v>
      </c>
      <c r="D59" t="s">
        <v>9</v>
      </c>
      <c r="E59">
        <v>725635</v>
      </c>
      <c r="F59" t="s">
        <v>10</v>
      </c>
      <c r="G59">
        <v>520</v>
      </c>
      <c r="H59">
        <v>42.05</v>
      </c>
      <c r="I59">
        <v>-102.8</v>
      </c>
      <c r="J59">
        <v>1198</v>
      </c>
      <c r="K59">
        <v>-7</v>
      </c>
      <c r="O59">
        <f>1-(Table1[[#This Row],[HDD65]]/GETPIVOTDATA("Average of HDD65",'Average Deg Days'!$A$3))</f>
        <v>1</v>
      </c>
      <c r="P59" s="5">
        <f>-(1-Table1[[#This Row],[CDD65]]/GETPIVOTDATA("Average of CDD65",'Average Deg Days'!$A$3))</f>
        <v>-1</v>
      </c>
      <c r="Q59" s="5"/>
      <c r="R59" s="5"/>
    </row>
    <row r="60" spans="1:18" hidden="1" x14ac:dyDescent="0.25">
      <c r="A60" t="s">
        <v>71</v>
      </c>
      <c r="B60" t="s">
        <v>121</v>
      </c>
      <c r="C60" t="s">
        <v>62</v>
      </c>
      <c r="D60" t="s">
        <v>9</v>
      </c>
      <c r="E60">
        <v>725467</v>
      </c>
      <c r="F60" t="s">
        <v>10</v>
      </c>
      <c r="G60">
        <v>445</v>
      </c>
      <c r="H60">
        <v>40.75</v>
      </c>
      <c r="I60">
        <v>-95.417000000000002</v>
      </c>
      <c r="J60">
        <v>296</v>
      </c>
      <c r="K60">
        <v>-6</v>
      </c>
      <c r="L60">
        <v>1</v>
      </c>
      <c r="M60">
        <v>6220</v>
      </c>
      <c r="N60">
        <v>1263</v>
      </c>
      <c r="O60" s="4">
        <f>1-(Table1[[#This Row],[HDD65]]/GETPIVOTDATA("Average of HDD65",'Average Deg Days'!$A$3))</f>
        <v>-0.22806106013529659</v>
      </c>
      <c r="P60" s="4">
        <f>-(1-Table1[[#This Row],[CDD65]]/GETPIVOTDATA("Average of CDD65",'Average Deg Days'!$A$3))</f>
        <v>-5.1539464843286753E-2</v>
      </c>
      <c r="Q60" s="6" t="s">
        <v>132</v>
      </c>
      <c r="R60" s="10"/>
    </row>
    <row r="61" spans="1:18" hidden="1" x14ac:dyDescent="0.25">
      <c r="A61" t="s">
        <v>99</v>
      </c>
      <c r="C61" t="s">
        <v>75</v>
      </c>
      <c r="D61" t="s">
        <v>9</v>
      </c>
      <c r="E61">
        <v>725540</v>
      </c>
      <c r="F61" t="s">
        <v>10</v>
      </c>
      <c r="G61">
        <v>681</v>
      </c>
      <c r="H61">
        <v>41.116999999999997</v>
      </c>
      <c r="I61">
        <v>-95.917000000000002</v>
      </c>
      <c r="J61">
        <v>319</v>
      </c>
      <c r="K61">
        <v>-6</v>
      </c>
      <c r="O61">
        <f>1-(Table1[[#This Row],[HDD65]]/GETPIVOTDATA("Average of HDD65",'Average Deg Days'!$A$3))</f>
        <v>1</v>
      </c>
      <c r="P61" s="5">
        <f>-(1-Table1[[#This Row],[CDD65]]/GETPIVOTDATA("Average of CDD65",'Average Deg Days'!$A$3))</f>
        <v>-1</v>
      </c>
      <c r="Q61" s="5"/>
      <c r="R61" s="5"/>
    </row>
    <row r="62" spans="1:18" hidden="1" x14ac:dyDescent="0.25">
      <c r="A62" t="s">
        <v>99</v>
      </c>
      <c r="C62" t="s">
        <v>76</v>
      </c>
      <c r="D62" t="s">
        <v>9</v>
      </c>
      <c r="E62">
        <v>725628</v>
      </c>
      <c r="F62" t="s">
        <v>25</v>
      </c>
      <c r="G62">
        <v>395</v>
      </c>
      <c r="H62">
        <v>40.450000000000003</v>
      </c>
      <c r="I62">
        <v>-99.332999999999998</v>
      </c>
      <c r="J62">
        <v>704</v>
      </c>
      <c r="K62">
        <v>-6</v>
      </c>
      <c r="O62">
        <f>1-(Table1[[#This Row],[HDD65]]/GETPIVOTDATA("Average of HDD65",'Average Deg Days'!$A$3))</f>
        <v>1</v>
      </c>
      <c r="P62" s="5">
        <f>-(1-Table1[[#This Row],[CDD65]]/GETPIVOTDATA("Average of CDD65",'Average Deg Days'!$A$3))</f>
        <v>-1</v>
      </c>
      <c r="Q62" s="5"/>
      <c r="R62" s="5"/>
    </row>
    <row r="63" spans="1:18" hidden="1" x14ac:dyDescent="0.25">
      <c r="A63" t="s">
        <v>99</v>
      </c>
      <c r="C63" t="s">
        <v>77</v>
      </c>
      <c r="D63" t="s">
        <v>9</v>
      </c>
      <c r="E63">
        <v>725555</v>
      </c>
      <c r="F63" t="s">
        <v>10</v>
      </c>
      <c r="G63">
        <v>445</v>
      </c>
      <c r="H63">
        <v>41.433</v>
      </c>
      <c r="I63">
        <v>-99.65</v>
      </c>
      <c r="J63">
        <v>776</v>
      </c>
      <c r="K63">
        <v>-6</v>
      </c>
      <c r="O63">
        <f>1-(Table1[[#This Row],[HDD65]]/GETPIVOTDATA("Average of HDD65",'Average Deg Days'!$A$3))</f>
        <v>1</v>
      </c>
      <c r="P63" s="5">
        <f>-(1-Table1[[#This Row],[CDD65]]/GETPIVOTDATA("Average of CDD65",'Average Deg Days'!$A$3))</f>
        <v>-1</v>
      </c>
      <c r="Q63" s="5"/>
      <c r="R63" s="5"/>
    </row>
    <row r="64" spans="1:18" hidden="1" x14ac:dyDescent="0.25">
      <c r="A64" t="s">
        <v>99</v>
      </c>
      <c r="C64" t="s">
        <v>78</v>
      </c>
      <c r="D64" t="s">
        <v>9</v>
      </c>
      <c r="E64">
        <v>725636</v>
      </c>
      <c r="F64" t="s">
        <v>10</v>
      </c>
      <c r="G64">
        <v>415</v>
      </c>
      <c r="H64">
        <v>42.832999999999998</v>
      </c>
      <c r="I64">
        <v>-103.083</v>
      </c>
      <c r="J64">
        <v>1011</v>
      </c>
      <c r="K64">
        <v>-7</v>
      </c>
      <c r="O64">
        <f>1-(Table1[[#This Row],[HDD65]]/GETPIVOTDATA("Average of HDD65",'Average Deg Days'!$A$3))</f>
        <v>1</v>
      </c>
      <c r="P64" s="5">
        <f>-(1-Table1[[#This Row],[CDD65]]/GETPIVOTDATA("Average of CDD65",'Average Deg Days'!$A$3))</f>
        <v>-1</v>
      </c>
      <c r="Q64" s="5"/>
      <c r="R64" s="5"/>
    </row>
    <row r="65" spans="1:18" hidden="1" x14ac:dyDescent="0.25">
      <c r="A65" t="s">
        <v>99</v>
      </c>
      <c r="C65" t="s">
        <v>79</v>
      </c>
      <c r="D65" t="s">
        <v>9</v>
      </c>
      <c r="E65">
        <v>725565</v>
      </c>
      <c r="F65" t="s">
        <v>10</v>
      </c>
      <c r="G65">
        <v>466</v>
      </c>
      <c r="H65">
        <v>41.45</v>
      </c>
      <c r="I65">
        <v>-97.332999999999998</v>
      </c>
      <c r="J65">
        <v>451</v>
      </c>
      <c r="K65">
        <v>-6</v>
      </c>
      <c r="O65">
        <f>1-(Table1[[#This Row],[HDD65]]/GETPIVOTDATA("Average of HDD65",'Average Deg Days'!$A$3))</f>
        <v>1</v>
      </c>
      <c r="P65" s="5">
        <f>-(1-Table1[[#This Row],[CDD65]]/GETPIVOTDATA("Average of CDD65",'Average Deg Days'!$A$3))</f>
        <v>-1</v>
      </c>
      <c r="Q65" s="5"/>
      <c r="R65" s="5"/>
    </row>
    <row r="66" spans="1:18" hidden="1" x14ac:dyDescent="0.25">
      <c r="A66" t="s">
        <v>70</v>
      </c>
      <c r="B66" t="s">
        <v>113</v>
      </c>
      <c r="C66" t="s">
        <v>16</v>
      </c>
      <c r="D66" t="s">
        <v>9</v>
      </c>
      <c r="E66">
        <v>724463</v>
      </c>
      <c r="F66" t="s">
        <v>10</v>
      </c>
      <c r="G66">
        <v>668</v>
      </c>
      <c r="H66">
        <v>39.116999999999997</v>
      </c>
      <c r="I66">
        <v>-94.6</v>
      </c>
      <c r="J66">
        <v>226</v>
      </c>
      <c r="K66">
        <v>-6</v>
      </c>
      <c r="M66">
        <v>4285</v>
      </c>
      <c r="N66">
        <v>1890</v>
      </c>
      <c r="O66" s="4">
        <f>1-(Table1[[#This Row],[HDD65]]/GETPIVOTDATA("Average of HDD65",'Average Deg Days'!$A$3))</f>
        <v>0.15398044329907612</v>
      </c>
      <c r="P66" s="4">
        <f>-(1-Table1[[#This Row],[CDD65]]/GETPIVOTDATA("Average of CDD65",'Average Deg Days'!$A$3))</f>
        <v>0.41931148966444032</v>
      </c>
      <c r="Q66" s="6"/>
      <c r="R66" s="6"/>
    </row>
    <row r="67" spans="1:18" hidden="1" x14ac:dyDescent="0.25">
      <c r="A67" t="s">
        <v>99</v>
      </c>
      <c r="C67" t="s">
        <v>81</v>
      </c>
      <c r="D67" t="s">
        <v>9</v>
      </c>
      <c r="E67">
        <v>725564</v>
      </c>
      <c r="F67" t="s">
        <v>10</v>
      </c>
      <c r="G67">
        <v>389</v>
      </c>
      <c r="H67">
        <v>41.45</v>
      </c>
      <c r="I67">
        <v>-96.516999999999996</v>
      </c>
      <c r="J67">
        <v>379</v>
      </c>
      <c r="K67">
        <v>-6</v>
      </c>
      <c r="O67">
        <f>1-(Table1[[#This Row],[HDD65]]/GETPIVOTDATA("Average of HDD65",'Average Deg Days'!$A$3))</f>
        <v>1</v>
      </c>
      <c r="P67" s="5">
        <f>-(1-Table1[[#This Row],[CDD65]]/GETPIVOTDATA("Average of CDD65",'Average Deg Days'!$A$3))</f>
        <v>-1</v>
      </c>
      <c r="Q67" s="5"/>
      <c r="R67" s="5"/>
    </row>
    <row r="68" spans="1:18" hidden="1" x14ac:dyDescent="0.25">
      <c r="A68" t="s">
        <v>99</v>
      </c>
      <c r="C68" t="s">
        <v>82</v>
      </c>
      <c r="D68" t="s">
        <v>9</v>
      </c>
      <c r="E68">
        <v>725520</v>
      </c>
      <c r="F68" t="s">
        <v>10</v>
      </c>
      <c r="G68">
        <v>645</v>
      </c>
      <c r="H68">
        <v>40.966999999999999</v>
      </c>
      <c r="I68">
        <v>-98.316999999999993</v>
      </c>
      <c r="J68">
        <v>561</v>
      </c>
      <c r="K68">
        <v>-6</v>
      </c>
      <c r="O68">
        <f>1-(Table1[[#This Row],[HDD65]]/GETPIVOTDATA("Average of HDD65",'Average Deg Days'!$A$3))</f>
        <v>1</v>
      </c>
      <c r="P68" s="5">
        <f>-(1-Table1[[#This Row],[CDD65]]/GETPIVOTDATA("Average of CDD65",'Average Deg Days'!$A$3))</f>
        <v>-1</v>
      </c>
      <c r="Q68" s="5"/>
      <c r="R68" s="5"/>
    </row>
    <row r="69" spans="1:18" hidden="1" x14ac:dyDescent="0.25">
      <c r="A69" t="s">
        <v>99</v>
      </c>
      <c r="C69" t="s">
        <v>83</v>
      </c>
      <c r="D69" t="s">
        <v>9</v>
      </c>
      <c r="E69">
        <v>725525</v>
      </c>
      <c r="F69" t="s">
        <v>10</v>
      </c>
      <c r="G69">
        <v>510</v>
      </c>
      <c r="H69">
        <v>40.6</v>
      </c>
      <c r="I69">
        <v>-98.433000000000007</v>
      </c>
      <c r="J69">
        <v>596</v>
      </c>
      <c r="K69">
        <v>-6</v>
      </c>
      <c r="O69">
        <f>1-(Table1[[#This Row],[HDD65]]/GETPIVOTDATA("Average of HDD65",'Average Deg Days'!$A$3))</f>
        <v>1</v>
      </c>
      <c r="P69" s="5">
        <f>-(1-Table1[[#This Row],[CDD65]]/GETPIVOTDATA("Average of CDD65",'Average Deg Days'!$A$3))</f>
        <v>-1</v>
      </c>
      <c r="Q69" s="5"/>
      <c r="R69" s="5"/>
    </row>
    <row r="70" spans="1:18" hidden="1" x14ac:dyDescent="0.25">
      <c r="A70" t="s">
        <v>99</v>
      </c>
      <c r="C70" t="s">
        <v>84</v>
      </c>
      <c r="D70" t="s">
        <v>9</v>
      </c>
      <c r="E70">
        <v>725626</v>
      </c>
      <c r="F70" t="s">
        <v>10</v>
      </c>
      <c r="G70">
        <v>488</v>
      </c>
      <c r="H70">
        <v>40.517000000000003</v>
      </c>
      <c r="I70">
        <v>-101.617</v>
      </c>
      <c r="J70">
        <v>998</v>
      </c>
      <c r="K70">
        <v>-7</v>
      </c>
      <c r="O70">
        <f>1-(Table1[[#This Row],[HDD65]]/GETPIVOTDATA("Average of HDD65",'Average Deg Days'!$A$3))</f>
        <v>1</v>
      </c>
      <c r="P70" s="5">
        <f>-(1-Table1[[#This Row],[CDD65]]/GETPIVOTDATA("Average of CDD65",'Average Deg Days'!$A$3))</f>
        <v>-1</v>
      </c>
      <c r="Q70" s="5"/>
      <c r="R70" s="5"/>
    </row>
    <row r="71" spans="1:18" hidden="1" x14ac:dyDescent="0.25">
      <c r="A71" t="s">
        <v>99</v>
      </c>
      <c r="C71" t="s">
        <v>85</v>
      </c>
      <c r="D71" t="s">
        <v>9</v>
      </c>
      <c r="E71">
        <v>725526</v>
      </c>
      <c r="F71" t="s">
        <v>10</v>
      </c>
      <c r="G71">
        <v>268</v>
      </c>
      <c r="H71">
        <v>40.732999999999997</v>
      </c>
      <c r="I71">
        <v>-99</v>
      </c>
      <c r="J71">
        <v>649</v>
      </c>
      <c r="K71">
        <v>-6</v>
      </c>
      <c r="O71">
        <f>1-(Table1[[#This Row],[HDD65]]/GETPIVOTDATA("Average of HDD65",'Average Deg Days'!$A$3))</f>
        <v>1</v>
      </c>
      <c r="P71" s="5">
        <f>-(1-Table1[[#This Row],[CDD65]]/GETPIVOTDATA("Average of CDD65",'Average Deg Days'!$A$3))</f>
        <v>-1</v>
      </c>
      <c r="Q71" s="5"/>
      <c r="R71" s="5"/>
    </row>
    <row r="72" spans="1:18" x14ac:dyDescent="0.25">
      <c r="A72" s="7" t="s">
        <v>99</v>
      </c>
      <c r="B72" s="7" t="s">
        <v>122</v>
      </c>
      <c r="C72" s="7" t="s">
        <v>86</v>
      </c>
      <c r="D72" s="7" t="s">
        <v>9</v>
      </c>
      <c r="E72" s="7">
        <v>725510</v>
      </c>
      <c r="F72" s="7" t="s">
        <v>10</v>
      </c>
      <c r="G72" s="7">
        <v>728</v>
      </c>
      <c r="H72" s="7">
        <v>40.832999999999998</v>
      </c>
      <c r="I72" s="7">
        <v>-96.766999999999996</v>
      </c>
      <c r="J72" s="7">
        <v>357</v>
      </c>
      <c r="K72" s="7">
        <v>-6</v>
      </c>
      <c r="L72" s="7">
        <v>1</v>
      </c>
      <c r="M72" s="7">
        <v>5882</v>
      </c>
      <c r="N72" s="7">
        <v>1228</v>
      </c>
      <c r="O72" s="8">
        <f>1-(Table1[[#This Row],[HDD65]]/GETPIVOTDATA("Average of HDD65",'Average Deg Days'!$A$3))</f>
        <v>-0.16132719545270335</v>
      </c>
      <c r="P72" s="8">
        <f>-(1-Table1[[#This Row],[CDD65]]/GETPIVOTDATA("Average of CDD65",'Average Deg Days'!$A$3))</f>
        <v>-7.782301094818378E-2</v>
      </c>
      <c r="Q72" s="9" t="s">
        <v>132</v>
      </c>
      <c r="R72" s="15">
        <v>1</v>
      </c>
    </row>
    <row r="73" spans="1:18" hidden="1" x14ac:dyDescent="0.25">
      <c r="A73" t="s">
        <v>99</v>
      </c>
      <c r="C73" t="s">
        <v>87</v>
      </c>
      <c r="D73" t="s">
        <v>9</v>
      </c>
      <c r="E73">
        <v>725625</v>
      </c>
      <c r="F73" t="s">
        <v>10</v>
      </c>
      <c r="G73">
        <v>525</v>
      </c>
      <c r="H73">
        <v>40.200000000000003</v>
      </c>
      <c r="I73">
        <v>-100.583</v>
      </c>
      <c r="J73">
        <v>786</v>
      </c>
      <c r="K73">
        <v>-6</v>
      </c>
      <c r="O73">
        <f>1-(Table1[[#This Row],[HDD65]]/GETPIVOTDATA("Average of HDD65",'Average Deg Days'!$A$3))</f>
        <v>1</v>
      </c>
      <c r="P73" s="5">
        <f>-(1-Table1[[#This Row],[CDD65]]/GETPIVOTDATA("Average of CDD65",'Average Deg Days'!$A$3))</f>
        <v>-1</v>
      </c>
      <c r="Q73" s="5"/>
      <c r="R73" s="5"/>
    </row>
    <row r="74" spans="1:18" hidden="1" x14ac:dyDescent="0.25">
      <c r="A74" t="s">
        <v>99</v>
      </c>
      <c r="C74" t="s">
        <v>88</v>
      </c>
      <c r="D74" t="s">
        <v>9</v>
      </c>
      <c r="E74">
        <v>725560</v>
      </c>
      <c r="F74" t="s">
        <v>10</v>
      </c>
      <c r="G74">
        <v>400</v>
      </c>
      <c r="H74">
        <v>41.982999999999997</v>
      </c>
      <c r="I74">
        <v>-97.433000000000007</v>
      </c>
      <c r="J74">
        <v>472</v>
      </c>
      <c r="K74">
        <v>-6</v>
      </c>
      <c r="O74">
        <f>1-(Table1[[#This Row],[HDD65]]/GETPIVOTDATA("Average of HDD65",'Average Deg Days'!$A$3))</f>
        <v>1</v>
      </c>
      <c r="P74" s="5">
        <f>-(1-Table1[[#This Row],[CDD65]]/GETPIVOTDATA("Average of CDD65",'Average Deg Days'!$A$3))</f>
        <v>-1</v>
      </c>
      <c r="Q74" s="5"/>
      <c r="R74" s="5"/>
    </row>
    <row r="75" spans="1:18" hidden="1" x14ac:dyDescent="0.25">
      <c r="A75" t="s">
        <v>99</v>
      </c>
      <c r="C75" t="s">
        <v>89</v>
      </c>
      <c r="D75" t="s">
        <v>9</v>
      </c>
      <c r="E75">
        <v>725620</v>
      </c>
      <c r="F75" t="s">
        <v>10</v>
      </c>
      <c r="G75">
        <v>728</v>
      </c>
      <c r="H75">
        <v>41.116999999999997</v>
      </c>
      <c r="I75">
        <v>-100.667</v>
      </c>
      <c r="J75">
        <v>847</v>
      </c>
      <c r="K75">
        <v>-6</v>
      </c>
      <c r="O75">
        <f>1-(Table1[[#This Row],[HDD65]]/GETPIVOTDATA("Average of HDD65",'Average Deg Days'!$A$3))</f>
        <v>1</v>
      </c>
      <c r="P75" s="5">
        <f>-(1-Table1[[#This Row],[CDD65]]/GETPIVOTDATA("Average of CDD65",'Average Deg Days'!$A$3))</f>
        <v>-1</v>
      </c>
      <c r="Q75" s="5"/>
      <c r="R75" s="5"/>
    </row>
    <row r="76" spans="1:18" hidden="1" x14ac:dyDescent="0.25">
      <c r="A76" t="s">
        <v>99</v>
      </c>
      <c r="C76" t="s">
        <v>90</v>
      </c>
      <c r="D76" t="s">
        <v>9</v>
      </c>
      <c r="E76">
        <v>725566</v>
      </c>
      <c r="F76" t="s">
        <v>91</v>
      </c>
      <c r="G76">
        <v>434</v>
      </c>
      <c r="H76">
        <v>42.466999999999999</v>
      </c>
      <c r="I76">
        <v>-98.683000000000007</v>
      </c>
      <c r="J76">
        <v>619</v>
      </c>
      <c r="K76">
        <v>-6</v>
      </c>
      <c r="O76">
        <f>1-(Table1[[#This Row],[HDD65]]/GETPIVOTDATA("Average of HDD65",'Average Deg Days'!$A$3))</f>
        <v>1</v>
      </c>
      <c r="P76" s="5">
        <f>-(1-Table1[[#This Row],[CDD65]]/GETPIVOTDATA("Average of CDD65",'Average Deg Days'!$A$3))</f>
        <v>-1</v>
      </c>
      <c r="Q76" s="5"/>
      <c r="R76" s="5"/>
    </row>
    <row r="77" spans="1:18" hidden="1" x14ac:dyDescent="0.25">
      <c r="A77" t="s">
        <v>99</v>
      </c>
      <c r="C77" t="s">
        <v>92</v>
      </c>
      <c r="D77" t="s">
        <v>9</v>
      </c>
      <c r="E77">
        <v>725530</v>
      </c>
      <c r="F77" t="s">
        <v>10</v>
      </c>
      <c r="G77">
        <v>730</v>
      </c>
      <c r="H77">
        <v>41.366999999999997</v>
      </c>
      <c r="I77">
        <v>-96.016999999999996</v>
      </c>
      <c r="J77">
        <v>399</v>
      </c>
      <c r="K77">
        <v>-6</v>
      </c>
      <c r="O77">
        <f>1-(Table1[[#This Row],[HDD65]]/GETPIVOTDATA("Average of HDD65",'Average Deg Days'!$A$3))</f>
        <v>1</v>
      </c>
      <c r="P77" s="5">
        <f>-(1-Table1[[#This Row],[CDD65]]/GETPIVOTDATA("Average of CDD65",'Average Deg Days'!$A$3))</f>
        <v>-1</v>
      </c>
      <c r="Q77" s="5"/>
      <c r="R77" s="5"/>
    </row>
    <row r="78" spans="1:18" hidden="1" x14ac:dyDescent="0.25">
      <c r="A78" t="s">
        <v>99</v>
      </c>
      <c r="C78" t="s">
        <v>93</v>
      </c>
      <c r="D78" t="s">
        <v>9</v>
      </c>
      <c r="E78">
        <v>725500</v>
      </c>
      <c r="F78" t="s">
        <v>10</v>
      </c>
      <c r="G78">
        <v>706</v>
      </c>
      <c r="H78">
        <v>41.317</v>
      </c>
      <c r="I78">
        <v>-95.9</v>
      </c>
      <c r="J78">
        <v>299</v>
      </c>
      <c r="K78">
        <v>-6</v>
      </c>
      <c r="O78">
        <f>1-(Table1[[#This Row],[HDD65]]/GETPIVOTDATA("Average of HDD65",'Average Deg Days'!$A$3))</f>
        <v>1</v>
      </c>
      <c r="P78" s="5">
        <f>-(1-Table1[[#This Row],[CDD65]]/GETPIVOTDATA("Average of CDD65",'Average Deg Days'!$A$3))</f>
        <v>-1</v>
      </c>
      <c r="Q78" s="5"/>
      <c r="R78" s="5"/>
    </row>
    <row r="79" spans="1:18" hidden="1" x14ac:dyDescent="0.25">
      <c r="A79" t="s">
        <v>99</v>
      </c>
      <c r="C79" t="s">
        <v>94</v>
      </c>
      <c r="D79" t="s">
        <v>9</v>
      </c>
      <c r="E79">
        <v>725524</v>
      </c>
      <c r="F79" t="s">
        <v>10</v>
      </c>
      <c r="G79">
        <v>406</v>
      </c>
      <c r="H79">
        <v>41.616999999999997</v>
      </c>
      <c r="I79">
        <v>-98.95</v>
      </c>
      <c r="J79">
        <v>631</v>
      </c>
      <c r="K79">
        <v>-6</v>
      </c>
      <c r="O79">
        <f>1-(Table1[[#This Row],[HDD65]]/GETPIVOTDATA("Average of HDD65",'Average Deg Days'!$A$3))</f>
        <v>1</v>
      </c>
      <c r="P79" s="5">
        <f>-(1-Table1[[#This Row],[CDD65]]/GETPIVOTDATA("Average of CDD65",'Average Deg Days'!$A$3))</f>
        <v>-1</v>
      </c>
      <c r="Q79" s="5"/>
      <c r="R79" s="5"/>
    </row>
    <row r="80" spans="1:18" hidden="1" x14ac:dyDescent="0.25">
      <c r="A80" t="s">
        <v>99</v>
      </c>
      <c r="C80" t="s">
        <v>95</v>
      </c>
      <c r="D80" t="s">
        <v>9</v>
      </c>
      <c r="E80">
        <v>725660</v>
      </c>
      <c r="F80" t="s">
        <v>10</v>
      </c>
      <c r="G80">
        <v>688</v>
      </c>
      <c r="H80">
        <v>41.866999999999997</v>
      </c>
      <c r="I80">
        <v>-103.6</v>
      </c>
      <c r="J80">
        <v>1202</v>
      </c>
      <c r="K80">
        <v>-7</v>
      </c>
      <c r="O80">
        <f>1-(Table1[[#This Row],[HDD65]]/GETPIVOTDATA("Average of HDD65",'Average Deg Days'!$A$3))</f>
        <v>1</v>
      </c>
      <c r="P80" s="5">
        <f>-(1-Table1[[#This Row],[CDD65]]/GETPIVOTDATA("Average of CDD65",'Average Deg Days'!$A$3))</f>
        <v>-1</v>
      </c>
      <c r="Q80" s="5"/>
      <c r="R80" s="5"/>
    </row>
    <row r="81" spans="1:18" hidden="1" x14ac:dyDescent="0.25">
      <c r="A81" t="s">
        <v>99</v>
      </c>
      <c r="C81" t="s">
        <v>96</v>
      </c>
      <c r="D81" t="s">
        <v>9</v>
      </c>
      <c r="E81">
        <v>725610</v>
      </c>
      <c r="F81" t="s">
        <v>25</v>
      </c>
      <c r="G81">
        <v>558</v>
      </c>
      <c r="H81">
        <v>41.1</v>
      </c>
      <c r="I81">
        <v>-102.983</v>
      </c>
      <c r="J81">
        <v>1313</v>
      </c>
      <c r="K81">
        <v>-7</v>
      </c>
      <c r="O81">
        <f>1-(Table1[[#This Row],[HDD65]]/GETPIVOTDATA("Average of HDD65",'Average Deg Days'!$A$3))</f>
        <v>1</v>
      </c>
      <c r="P81" s="5">
        <f>-(1-Table1[[#This Row],[CDD65]]/GETPIVOTDATA("Average of CDD65",'Average Deg Days'!$A$3))</f>
        <v>-1</v>
      </c>
      <c r="Q81" s="5"/>
      <c r="R81" s="5"/>
    </row>
    <row r="82" spans="1:18" hidden="1" x14ac:dyDescent="0.25">
      <c r="A82" t="s">
        <v>99</v>
      </c>
      <c r="C82" t="s">
        <v>97</v>
      </c>
      <c r="D82" t="s">
        <v>9</v>
      </c>
      <c r="E82">
        <v>725527</v>
      </c>
      <c r="F82" t="s">
        <v>10</v>
      </c>
      <c r="G82">
        <v>513</v>
      </c>
      <c r="H82">
        <v>41.767000000000003</v>
      </c>
      <c r="I82">
        <v>-96.167000000000002</v>
      </c>
      <c r="J82">
        <v>312</v>
      </c>
      <c r="K82">
        <v>-6</v>
      </c>
      <c r="O82">
        <f>1-(Table1[[#This Row],[HDD65]]/GETPIVOTDATA("Average of HDD65",'Average Deg Days'!$A$3))</f>
        <v>1</v>
      </c>
      <c r="P82" s="5">
        <f>-(1-Table1[[#This Row],[CDD65]]/GETPIVOTDATA("Average of CDD65",'Average Deg Days'!$A$3))</f>
        <v>-1</v>
      </c>
      <c r="Q82" s="5"/>
      <c r="R82" s="5"/>
    </row>
    <row r="83" spans="1:18" hidden="1" x14ac:dyDescent="0.25">
      <c r="A83" t="s">
        <v>99</v>
      </c>
      <c r="C83" t="s">
        <v>98</v>
      </c>
      <c r="D83" t="s">
        <v>9</v>
      </c>
      <c r="E83">
        <v>725670</v>
      </c>
      <c r="F83" t="s">
        <v>10</v>
      </c>
      <c r="G83">
        <v>674</v>
      </c>
      <c r="H83">
        <v>42.866999999999997</v>
      </c>
      <c r="I83">
        <v>-100.55</v>
      </c>
      <c r="J83">
        <v>789</v>
      </c>
      <c r="K83">
        <v>-6</v>
      </c>
      <c r="O83">
        <f>1-(Table1[[#This Row],[HDD65]]/GETPIVOTDATA("Average of HDD65",'Average Deg Days'!$A$3))</f>
        <v>1</v>
      </c>
      <c r="P83" s="5">
        <f>-(1-Table1[[#This Row],[CDD65]]/GETPIVOTDATA("Average of CDD65",'Average Deg Days'!$A$3))</f>
        <v>-1</v>
      </c>
      <c r="Q83" s="5"/>
      <c r="R83" s="5"/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lorScale" priority="2" id="{24155213-3846-48B8-8D8E-9F12C4689194}">
            <x14:colorScale>
              <x14:cfvo type="min"/>
              <x14:cfvo type="num">
                <xm:f>'Average Deg Days'!$A$5</xm:f>
              </x14:cfvo>
              <x14:cfvo type="max"/>
              <x14:color rgb="FFF8696B"/>
              <x14:color rgb="FFFCFCFF"/>
              <x14:color rgb="FF5A8AC6"/>
            </x14:colorScale>
          </x14:cfRule>
          <xm:sqref>M2:M72</xm:sqref>
        </x14:conditionalFormatting>
        <x14:conditionalFormatting xmlns:xm="http://schemas.microsoft.com/office/excel/2006/main">
          <x14:cfRule type="colorScale" priority="1" id="{CE8DF95F-8AAE-4995-B912-AB0220F3456B}">
            <x14:colorScale>
              <x14:cfvo type="min"/>
              <x14:cfvo type="num">
                <xm:f>'Average Deg Days'!$B$5</xm:f>
              </x14:cfvo>
              <x14:cfvo type="max"/>
              <x14:color rgb="FF5A8AC6"/>
              <x14:color rgb="FFFCFCFF"/>
              <x14:color rgb="FFF8696B"/>
            </x14:colorScale>
          </x14:cfRule>
          <xm:sqref>N2:N72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A14" sqref="A14"/>
    </sheetView>
  </sheetViews>
  <sheetFormatPr defaultRowHeight="15" x14ac:dyDescent="0.25"/>
  <cols>
    <col min="1" max="1" width="18.5703125" customWidth="1"/>
    <col min="2" max="2" width="17.85546875" bestFit="1" customWidth="1"/>
    <col min="3" max="3" width="17" bestFit="1" customWidth="1"/>
    <col min="4" max="4" width="16.85546875" bestFit="1" customWidth="1"/>
  </cols>
  <sheetData>
    <row r="1" spans="1:3" x14ac:dyDescent="0.25">
      <c r="A1" s="1" t="s">
        <v>100</v>
      </c>
      <c r="B1" s="2">
        <v>1</v>
      </c>
    </row>
    <row r="2" spans="1:3" x14ac:dyDescent="0.25">
      <c r="A2" s="1" t="s">
        <v>0</v>
      </c>
      <c r="B2" t="s">
        <v>129</v>
      </c>
    </row>
    <row r="4" spans="1:3" x14ac:dyDescent="0.25">
      <c r="A4" s="1" t="s">
        <v>127</v>
      </c>
      <c r="B4" t="s">
        <v>124</v>
      </c>
      <c r="C4" t="s">
        <v>123</v>
      </c>
    </row>
    <row r="5" spans="1:3" x14ac:dyDescent="0.25">
      <c r="A5" s="2">
        <v>37.15</v>
      </c>
      <c r="B5" s="3">
        <v>1952</v>
      </c>
      <c r="C5" s="3">
        <v>3665</v>
      </c>
    </row>
    <row r="6" spans="1:3" x14ac:dyDescent="0.25">
      <c r="A6" s="2">
        <v>37.232999999999997</v>
      </c>
      <c r="B6" s="3">
        <v>1298</v>
      </c>
      <c r="C6" s="3">
        <v>4565.5</v>
      </c>
    </row>
    <row r="7" spans="1:3" x14ac:dyDescent="0.25">
      <c r="A7" s="2">
        <v>37.75</v>
      </c>
      <c r="B7" s="3">
        <v>1482</v>
      </c>
      <c r="C7" s="3">
        <v>4715</v>
      </c>
    </row>
    <row r="8" spans="1:3" x14ac:dyDescent="0.25">
      <c r="A8" s="2">
        <v>37.767000000000003</v>
      </c>
      <c r="B8" s="3">
        <v>1166</v>
      </c>
      <c r="C8" s="3">
        <v>4543</v>
      </c>
    </row>
    <row r="9" spans="1:3" x14ac:dyDescent="0.25">
      <c r="A9" s="2">
        <v>38.1</v>
      </c>
      <c r="B9" s="3">
        <v>1521</v>
      </c>
      <c r="C9" s="3">
        <v>4629</v>
      </c>
    </row>
    <row r="10" spans="1:3" x14ac:dyDescent="0.25">
      <c r="A10" s="2">
        <v>38.582999999999998</v>
      </c>
      <c r="B10" s="3">
        <v>1470</v>
      </c>
      <c r="C10" s="3">
        <v>4487</v>
      </c>
    </row>
    <row r="11" spans="1:3" x14ac:dyDescent="0.25">
      <c r="A11" s="2">
        <v>38.65</v>
      </c>
      <c r="B11" s="3">
        <v>1361</v>
      </c>
      <c r="C11" s="3">
        <v>4321</v>
      </c>
    </row>
    <row r="12" spans="1:3" x14ac:dyDescent="0.25">
      <c r="A12" s="2">
        <v>38.716999999999999</v>
      </c>
      <c r="B12" s="3">
        <v>1328</v>
      </c>
      <c r="C12" s="3">
        <v>4818</v>
      </c>
    </row>
    <row r="13" spans="1:3" x14ac:dyDescent="0.25">
      <c r="A13" s="2">
        <v>38.75</v>
      </c>
      <c r="B13" s="3">
        <v>1569</v>
      </c>
      <c r="C13" s="3">
        <v>4843</v>
      </c>
    </row>
    <row r="14" spans="1:3" x14ac:dyDescent="0.25">
      <c r="A14" s="2">
        <v>38.817</v>
      </c>
      <c r="B14" s="3">
        <v>1191</v>
      </c>
      <c r="C14" s="3">
        <v>5297</v>
      </c>
    </row>
    <row r="15" spans="1:3" x14ac:dyDescent="0.25">
      <c r="A15" s="2">
        <v>39.299999999999997</v>
      </c>
      <c r="B15" s="3">
        <v>1321</v>
      </c>
      <c r="C15" s="3">
        <v>5444</v>
      </c>
    </row>
    <row r="16" spans="1:3" x14ac:dyDescent="0.25">
      <c r="A16" s="2">
        <v>40.082999999999998</v>
      </c>
      <c r="B16" s="3">
        <v>1040</v>
      </c>
      <c r="C16" s="3">
        <v>5783</v>
      </c>
    </row>
    <row r="17" spans="1:3" x14ac:dyDescent="0.25">
      <c r="A17" s="2">
        <v>40.299999999999997</v>
      </c>
      <c r="B17" s="3">
        <v>1134</v>
      </c>
      <c r="C17" s="3">
        <v>5644</v>
      </c>
    </row>
    <row r="18" spans="1:3" x14ac:dyDescent="0.25">
      <c r="A18" s="2">
        <v>40.466999999999999</v>
      </c>
      <c r="B18" s="3">
        <v>1211</v>
      </c>
      <c r="C18" s="3">
        <v>5483</v>
      </c>
    </row>
    <row r="19" spans="1:3" x14ac:dyDescent="0.25">
      <c r="A19" s="2">
        <v>40.667000000000002</v>
      </c>
      <c r="B19" s="3">
        <v>1153</v>
      </c>
      <c r="C19" s="3">
        <v>5270</v>
      </c>
    </row>
    <row r="20" spans="1:3" x14ac:dyDescent="0.25">
      <c r="A20" s="2">
        <v>40.716999999999999</v>
      </c>
      <c r="B20" s="3">
        <v>1315</v>
      </c>
      <c r="C20" s="3">
        <v>6058</v>
      </c>
    </row>
    <row r="21" spans="1:3" x14ac:dyDescent="0.25">
      <c r="A21" s="2">
        <v>40.75</v>
      </c>
      <c r="B21" s="3">
        <v>1263</v>
      </c>
      <c r="C21" s="3">
        <v>6220</v>
      </c>
    </row>
    <row r="22" spans="1:3" x14ac:dyDescent="0.25">
      <c r="A22" s="2">
        <v>40.832999999999998</v>
      </c>
      <c r="B22" s="3">
        <v>1228</v>
      </c>
      <c r="C22" s="3">
        <v>5882</v>
      </c>
    </row>
    <row r="23" spans="1:3" x14ac:dyDescent="0.25">
      <c r="A23" s="2" t="s">
        <v>128</v>
      </c>
      <c r="B23" s="3">
        <v>1331.6315789473683</v>
      </c>
      <c r="C23" s="3">
        <v>5064.894736842105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A5" sqref="A5"/>
    </sheetView>
  </sheetViews>
  <sheetFormatPr defaultRowHeight="15" x14ac:dyDescent="0.25"/>
  <cols>
    <col min="1" max="1" width="18.5703125" bestFit="1" customWidth="1"/>
    <col min="2" max="2" width="17.85546875" bestFit="1" customWidth="1"/>
  </cols>
  <sheetData>
    <row r="1" spans="1:2" x14ac:dyDescent="0.25">
      <c r="A1" s="1" t="s">
        <v>100</v>
      </c>
      <c r="B1" s="2">
        <v>1</v>
      </c>
    </row>
    <row r="2" spans="1:2" x14ac:dyDescent="0.25">
      <c r="A2" s="1" t="s">
        <v>0</v>
      </c>
      <c r="B2" t="s">
        <v>129</v>
      </c>
    </row>
    <row r="4" spans="1:2" x14ac:dyDescent="0.25">
      <c r="A4" t="s">
        <v>123</v>
      </c>
      <c r="B4" t="s">
        <v>124</v>
      </c>
    </row>
    <row r="5" spans="1:2" x14ac:dyDescent="0.25">
      <c r="A5" s="3">
        <v>5064.894736842105</v>
      </c>
      <c r="B5" s="3">
        <v>1331.6315789473683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3A2ECC659B7C48AB0AD61B3802BD54" ma:contentTypeVersion="0" ma:contentTypeDescription="Create a new document." ma:contentTypeScope="" ma:versionID="487f792cfc71e9ac117cc3d1b24b1a8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A6D9D74-2B7A-4342-A574-AA3B140BFBBC}"/>
</file>

<file path=customXml/itemProps2.xml><?xml version="1.0" encoding="utf-8"?>
<ds:datastoreItem xmlns:ds="http://schemas.openxmlformats.org/officeDocument/2006/customXml" ds:itemID="{F22B5732-AD98-4A55-9654-51058D611223}"/>
</file>

<file path=customXml/itemProps3.xml><?xml version="1.0" encoding="utf-8"?>
<ds:datastoreItem xmlns:ds="http://schemas.openxmlformats.org/officeDocument/2006/customXml" ds:itemID="{58D2AA9B-9B81-490A-9A33-39B600E8B1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Representative Weather Stations</vt:lpstr>
      <vt:lpstr>MO TRM Weather Data</vt:lpstr>
      <vt:lpstr>Coordinates</vt:lpstr>
      <vt:lpstr>Average Deg Days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Simmons</dc:creator>
  <cp:lastModifiedBy>Asa Parker</cp:lastModifiedBy>
  <dcterms:created xsi:type="dcterms:W3CDTF">2016-04-21T18:08:33Z</dcterms:created>
  <dcterms:modified xsi:type="dcterms:W3CDTF">2016-07-25T17:19:45Z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0x010100083A2ECC659B7C48AB0AD61B3802BD54</vt:lpwstr>
  </property>
</Properties>
</file>